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86" windowWidth="15480" windowHeight="9240" tabRatio="710" activeTab="0"/>
  </bookViews>
  <sheets>
    <sheet name="DATA MAKLUMAT MURID" sheetId="1" r:id="rId1"/>
    <sheet name="DATA PERNYATAAN BAND" sheetId="2" r:id="rId2"/>
    <sheet name="LAPORAN MURID(INVIDU)" sheetId="3" r:id="rId3"/>
    <sheet name="GRAF PENCAPAIAN" sheetId="4" r:id="rId4"/>
  </sheets>
  <definedNames>
    <definedName name="_xlnm.Print_Area" localSheetId="0">'DATA MAKLUMAT MURID'!$A$1:$P$69</definedName>
    <definedName name="_xlnm.Print_Area" localSheetId="3">'GRAF PENCAPAIAN'!$A$1:$AU$39</definedName>
    <definedName name="_xlnm.Print_Area" localSheetId="2">'LAPORAN MURID(INVIDU)'!$A$1:$L$69</definedName>
    <definedName name="_xlnm.Print_Titles" localSheetId="0">'DATA MAKLUMAT MURID'!$1:$9</definedName>
  </definedNames>
  <calcPr fullCalcOnLoad="1"/>
</workbook>
</file>

<file path=xl/comments1.xml><?xml version="1.0" encoding="utf-8"?>
<comments xmlns="http://schemas.openxmlformats.org/spreadsheetml/2006/main">
  <authors>
    <author>Valued Acer Customer</author>
  </authors>
  <commentList>
    <comment ref="B66" authorId="0">
      <text>
        <r>
          <rPr>
            <b/>
            <sz val="12"/>
            <rFont val="Arial"/>
            <family val="2"/>
          </rPr>
          <t>Nama Guru Besar</t>
        </r>
        <r>
          <rPr>
            <sz val="8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12"/>
            <rFont val="Arial"/>
            <family val="2"/>
          </rPr>
          <t xml:space="preserve">Nama Sekolah
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14"/>
            <rFont val="Arial"/>
            <family val="2"/>
          </rPr>
          <t>Isikan NAMA SEKOLAH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rFont val="Arial"/>
            <family val="2"/>
          </rPr>
          <t>Isikan ALAMAT SEKOLAH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<sst xmlns="http://schemas.openxmlformats.org/spreadsheetml/2006/main" count="279" uniqueCount="151">
  <si>
    <t>BIL</t>
  </si>
  <si>
    <t>BAND</t>
  </si>
  <si>
    <t>JANTINA</t>
  </si>
  <si>
    <t>NO. SURAT BERANAK</t>
  </si>
  <si>
    <t>NAMA MURID</t>
  </si>
  <si>
    <t>PERNYATAAN BAND</t>
  </si>
  <si>
    <t>DATA PERNYATAAN BAND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</si>
  <si>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</si>
  <si>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</si>
  <si>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</si>
  <si>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</si>
  <si>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</si>
  <si>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</si>
  <si>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</si>
  <si>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</si>
  <si>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TAFSIRAN</t>
  </si>
  <si>
    <t>………………………………………………………………………………..</t>
  </si>
  <si>
    <t>GURU BESAR</t>
  </si>
  <si>
    <t>DIRI DAN KELUARGA</t>
  </si>
  <si>
    <t>SEJARAH SEKOLAH</t>
  </si>
  <si>
    <t>KAWASAN TEMPAT TINGGAL</t>
  </si>
  <si>
    <t>ZAMAN AIR BATU</t>
  </si>
  <si>
    <t>ZAMAN PRASEJARAH</t>
  </si>
  <si>
    <t>KEHIDUPAN MANUSIA PRASEJARAH</t>
  </si>
  <si>
    <t>KERAJAAN MELAYU AWAL</t>
  </si>
  <si>
    <t>KEDUDUKAN KERAJAAN-KERAJAAN MELAYU AWAL</t>
  </si>
  <si>
    <t>TOKOH-TOKOH TERBILANG KESULTANAN MELAYU MELAKA</t>
  </si>
  <si>
    <t>PARAMESWARA SEBAGAI PENGASAS KESULTANAN MELAYU MELAKA</t>
  </si>
  <si>
    <t>TUN PERAK SEBAGAI BENDAHARA MELAKA</t>
  </si>
  <si>
    <t>HANG TUAH SEBAGAI LAKSAMANA MELAKA</t>
  </si>
  <si>
    <t>PENGERTIAN SEJARAH</t>
  </si>
  <si>
    <t>Murid mengetahui tentang peranan Tun Perak sebagai  Bendahara Melaka</t>
  </si>
  <si>
    <r>
      <t xml:space="preserve">Murid faham 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peranan Tun Perak sebagai  Bendahara Melaka</t>
    </r>
  </si>
  <si>
    <t>Murid boleh menerangkan tentang peranan Tun Perak sebagai  Bendahara Melaka dengan contoh</t>
  </si>
  <si>
    <t>Murid boleh menguasai maklumat tentang peranan Tun Perak sebagai  Bendahara Melaka untuk diteladani.</t>
  </si>
  <si>
    <t xml:space="preserve">Murid boleh membuat penilaian pengetahuan tentang peranan Tun Perak sebagai  Bendahara Melaka dengan kehidupan masa kini </t>
  </si>
  <si>
    <t>Murid boleh menzahirkan idea yang rasional tentang kepentingan kebijaksanaan dan taat setia kepada pemimpin</t>
  </si>
  <si>
    <r>
      <t xml:space="preserve">Murid mengetahui tentang </t>
    </r>
    <r>
      <rPr>
        <sz val="12"/>
        <color indexed="8"/>
        <rFont val="Arial"/>
        <family val="2"/>
      </rPr>
      <t>pengertian dan kemahiran sejarah</t>
    </r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</si>
  <si>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pengertian dan kemahiran sejarah</t>
    </r>
    <r>
      <rPr>
        <b/>
        <sz val="12"/>
        <color indexed="8"/>
        <rFont val="Arial"/>
        <family val="2"/>
      </rPr>
      <t>.</t>
    </r>
  </si>
  <si>
    <r>
      <t xml:space="preserve">Murid boleh menerangkan tentang </t>
    </r>
    <r>
      <rPr>
        <sz val="12"/>
        <color indexed="8"/>
        <rFont val="Arial"/>
        <family val="2"/>
      </rPr>
      <t>pengertian dan kemahiran sejarah dengan memberikan contoh.</t>
    </r>
  </si>
  <si>
    <t>Murid boleh menguasai pengertian dan kemahiran  sejarah serta disesuaikan dengan pelbagai situasi</t>
  </si>
  <si>
    <t>Murid boleh membuat penilaian tentang pengertian dan kemahiran sejarah dalam kehidupan seharian</t>
  </si>
  <si>
    <t>Murid boleh menjadi pemudah cara kepada rakan menerangkan tentang kemahiran pemikiran sejarah</t>
  </si>
  <si>
    <t>Murid mengetahui tentang pengertian diri dan keluarga</t>
  </si>
  <si>
    <t>Murid memahami tentang  pengertian diri dan keluarga</t>
  </si>
  <si>
    <t>Murid boleh menerangkan tentang pengertian diri dan keluarga dengan memberikan contoh</t>
  </si>
  <si>
    <t>Murid boleh menguasai pengertian diri dan keluarga dalam pelbagai situasi</t>
  </si>
  <si>
    <t>Murid boleh membuat penilaian tentang pengertian diri dan keluarga serta menghubungkait dengan peranan setiap ahli  keluarga bagi mewujudkan keluarga bahagia</t>
  </si>
  <si>
    <t>Murid berupaya menjadi pemudah cara untuk menerangkan kepada rakan konsep keluarga bahagia</t>
  </si>
  <si>
    <t>Murid mengetahui tentang sejarah sekolah</t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</si>
  <si>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tentang </t>
    </r>
    <r>
      <rPr>
        <sz val="12"/>
        <color indexed="8"/>
        <rFont val="Arial"/>
        <family val="2"/>
      </rPr>
      <t>sejarah sekolah</t>
    </r>
  </si>
  <si>
    <t>Murid boleh menerangkan tentang sejarah sekolah dengan memberikan contoh</t>
  </si>
  <si>
    <t>Murid boleh  menguasai maklumat tentang sejarah sekolah dalam pelbagai situasi</t>
  </si>
  <si>
    <t>Murid boleh membuat penilaian tentang maklumat sejarah sekolah dan menghubungkait dengan peranan setiap warga sekolah bagi membangunkan kecemerlangan sekolah</t>
  </si>
  <si>
    <t>Murid boleh mengemukakan idea yang rasional tentang sekolah sebagai institusi pendidikan yang perlu dibanggakan</t>
  </si>
  <si>
    <t>Murid mengetahui tentang sejarah kawasan tempat tinggal</t>
  </si>
  <si>
    <r>
      <t>Murid memahami</t>
    </r>
    <r>
      <rPr>
        <sz val="12"/>
        <color indexed="8"/>
        <rFont val="Arial"/>
        <family val="2"/>
      </rPr>
      <t xml:space="preserve"> tentang </t>
    </r>
    <r>
      <rPr>
        <sz val="12"/>
        <color indexed="8"/>
        <rFont val="Arial"/>
        <family val="2"/>
      </rPr>
      <t>sejarah kawasan  tempat tinggal</t>
    </r>
  </si>
  <si>
    <t>Murid boleh menerangkan tentang sejarah  kawasan  tempat tinggal dengan memberikan contoh</t>
  </si>
  <si>
    <t>Murid boleh menguasai maklumat tentang sejarah  kawasan  tempat tinggal dalam pelbagai situasi</t>
  </si>
  <si>
    <t>Murid membuat penilaian tentang peranan masyarakat setempat bagi memakmurkan kawasan tempat tinggal mereka</t>
  </si>
  <si>
    <t>Murid boleh memberikan pandangan yang rasional tentang peranan masyarakat di kawasan tempat tinggal yang perlu dihargai</t>
  </si>
  <si>
    <t>Murid mengetahui tentang zaman air batu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</si>
  <si>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zaman air batu</t>
    </r>
  </si>
  <si>
    <t>Murid boleh menerangkan tentang zaman air batu dengan memberikan contoh</t>
  </si>
  <si>
    <t>Murid boleh menguasai pengetahuan tentang zaman air batu dalam menghargai kehidupan masa kini</t>
  </si>
  <si>
    <t xml:space="preserve">Murid boleh membuat penilaian tentang perubahan yang berlaku pada zaman air batu dan dihubungkaitkan dengan perubahan alam sekitar </t>
  </si>
  <si>
    <t>Murid boleh menzahirkan idea yang rasional bagi merancang masa depan negara</t>
  </si>
  <si>
    <t>Murid  tahu  tentang kehidupan manusia  prasejarah</t>
  </si>
  <si>
    <r>
      <t>Murid 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kehidupan manusia  prasejarah</t>
    </r>
  </si>
  <si>
    <t>Murid  boleh menerangkan tentang kehidupan manusia  prasejarah dengan memberikan contoh</t>
  </si>
  <si>
    <t>Murid boleh menguasai maklumat  tentang kehidupan manusia  prasejarah …</t>
  </si>
  <si>
    <t xml:space="preserve">Murid boleh membuat penilaian tentang kehidupan manusia prasejarah dengan kehidupan masa kini </t>
  </si>
  <si>
    <t xml:space="preserve">Murid boleh menzahirkan idea yang  rasional untuk menyelesaikan masalah dan cabaran pada masa depan </t>
  </si>
  <si>
    <t>Murid tahu tentang kedudukan  kerajaan-kerajaan Melayu awal</t>
  </si>
  <si>
    <r>
      <t xml:space="preserve">Murid </t>
    </r>
    <r>
      <rPr>
        <sz val="12"/>
        <color indexed="8"/>
        <rFont val="Arial"/>
        <family val="2"/>
      </rPr>
      <t>memahami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</t>
    </r>
  </si>
  <si>
    <r>
      <t xml:space="preserve">Murid boleh menerangkan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 dengan contoh</t>
    </r>
  </si>
  <si>
    <r>
      <t xml:space="preserve">Murid boleh menguasai maklumat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kerajaan-kerajaan Melayu awal dalam menghargai warisan </t>
    </r>
  </si>
  <si>
    <t xml:space="preserve">Murid boleh membuat penilaian maklumat tentang kerajaan-kerajaan Melayu awal dengan kehidupan masa kini </t>
  </si>
  <si>
    <t xml:space="preserve">Murid boleh menzahirkan idea yang rasional tentang kepentingan menghargai kemakmuran negara </t>
  </si>
  <si>
    <r>
      <t xml:space="preserve">Murid mengetahui tentang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</si>
  <si>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</si>
  <si>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t>Murid boleh menerangkan tentang tokoh-tokoh terbilang Kesultanan Melayu Melaka dengan contoh</t>
  </si>
  <si>
    <t>Murid boleh menguasai maklumat tentang  tokoh-tokoh terbilang Kesultanan Melayu Melaka untuk diteladani.</t>
  </si>
  <si>
    <t xml:space="preserve">Murid boleh membuat penilaian tentang tokoh-tokoh terbilang Kesultanan Melayu Melaka dengan kehidupan masa kini </t>
  </si>
  <si>
    <t>Murid boleh menzahirkan idea yang rasional tentang kepentingan mengenang  jasa tokoh-tokoh terbilang</t>
  </si>
  <si>
    <t>Murid mengetahui  tentang Parameswara sebagai pengasas Kesultanan Melayu  Melaka.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</si>
  <si>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Parameswara sebagai pengasas Kesultanan Melayu Melaka.</t>
    </r>
  </si>
  <si>
    <t>Murid boleh menerangkan tentang Parameswara sebagai pengasas Kesultanan Melayu  Melaka dengan contoh</t>
  </si>
  <si>
    <t>Murid boleh menguasai maklumat  tentang  Parameswara sebagai pengasas Kesultanan Melayu  Melaka untuk diteladani.</t>
  </si>
  <si>
    <t xml:space="preserve">Murid boleh membuat penilaian tentang Parameswara sebagai pengasas Kesultanan Melayu  Melaka dengan kehidupan masa kini </t>
  </si>
  <si>
    <t xml:space="preserve">Murid boleh menzahirkan idea yang  rasional tentang warisan kesultanan Melayu Melaka dengan institusi beraja </t>
  </si>
  <si>
    <r>
      <t>Murid mengetahui tentang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</si>
  <si>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memahami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</si>
  <si>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boleh menerangkan tentang </t>
    </r>
    <r>
      <rPr>
        <sz val="12"/>
        <color indexed="8"/>
        <rFont val="Arial"/>
        <family val="2"/>
      </rPr>
      <t xml:space="preserve">peranan </t>
    </r>
    <r>
      <rPr>
        <sz val="12"/>
        <color indexed="8"/>
        <rFont val="Arial"/>
        <family val="2"/>
      </rPr>
      <t>Hang Tuah sebagai Laksamana Melaka dengan contoh</t>
    </r>
  </si>
  <si>
    <t>Murid booleh menguasai maklumat Hang Tuah sebagai Laksamana Melaka untuk diteladani</t>
  </si>
  <si>
    <t xml:space="preserve">Murid boleh membuat penilaian tentang Hang Tuah sebagai Laksamana Melaka dengan kehidupan masa kini </t>
  </si>
  <si>
    <t>Murid boleh menzahirkan idea yang rasional tentang menghargai sumbangan tokoh dalam memelihara kedaulatan negara</t>
  </si>
  <si>
    <t>PENGERTIAN DAN KEMAHIRAN SEJARAH</t>
  </si>
  <si>
    <t>SEJARAH DIRI DAN KELUARGA</t>
  </si>
  <si>
    <t>TOKOH-TOKOH TERBILANG</t>
  </si>
  <si>
    <t>PARAMESWARA PENGASAS KESULTANAN MELAYU MELAKA</t>
  </si>
  <si>
    <t>TUN PERAK BENDAHARA MELAKA</t>
  </si>
  <si>
    <t>HANG TUAH LAKSAMANA MELAKA</t>
  </si>
  <si>
    <t>Nama Guru Sejarah</t>
  </si>
  <si>
    <t>BAND KESELURUHAN</t>
  </si>
  <si>
    <t>(Guru Matapelajaran Pendidikan Sejarah)</t>
  </si>
  <si>
    <t>Bil Pel</t>
  </si>
  <si>
    <t>Jumlah semua</t>
  </si>
  <si>
    <t>Tajuk 1.1</t>
  </si>
  <si>
    <t>Tajuk 1.4</t>
  </si>
  <si>
    <t>Tajuk 1.3</t>
  </si>
  <si>
    <t>Tajuk 2</t>
  </si>
  <si>
    <t>Tajuk 3</t>
  </si>
  <si>
    <t>Tajuk 4</t>
  </si>
  <si>
    <t>Tajuk 5.1</t>
  </si>
  <si>
    <t>Tajuk 5.2</t>
  </si>
  <si>
    <t>Tajuk 5.3</t>
  </si>
  <si>
    <t>Tajuk 5.4</t>
  </si>
  <si>
    <t xml:space="preserve">TOKOH-TOKOH TERBILANG KESULTANAN MELAYU MELAKA                                                                  </t>
  </si>
  <si>
    <t xml:space="preserve">KERAJAAN MELAYU AWAL        </t>
  </si>
  <si>
    <t xml:space="preserve">ZAMAN PRASEJARAH     </t>
  </si>
  <si>
    <t xml:space="preserve">ZAMAN AIR BATU </t>
  </si>
  <si>
    <t xml:space="preserve">MARI BELAJAR SEJARAH  </t>
  </si>
  <si>
    <t>PERNYATAAN TAHAP</t>
  </si>
  <si>
    <t>TAHAP</t>
  </si>
  <si>
    <t>…...……………………………...……………………………..</t>
  </si>
  <si>
    <t>…………………………..………………..…............</t>
  </si>
  <si>
    <r>
      <t>Berikut a</t>
    </r>
    <r>
      <rPr>
        <sz val="12"/>
        <color indexed="8"/>
        <rFont val="Arial"/>
        <family val="2"/>
      </rPr>
      <t>dalah pernyataan bagi kemahiran yang telah dikuasai:</t>
    </r>
  </si>
  <si>
    <t>TAHAP PENGUASAAN</t>
  </si>
  <si>
    <t>TAJUK</t>
  </si>
  <si>
    <t>Tahap Penguasaan</t>
  </si>
  <si>
    <t>TP 1</t>
  </si>
  <si>
    <t>TP 2</t>
  </si>
  <si>
    <t>TP 3</t>
  </si>
  <si>
    <t>TP 4</t>
  </si>
  <si>
    <t>TP 5</t>
  </si>
  <si>
    <t>TP 6</t>
  </si>
  <si>
    <t>Bil Murid</t>
  </si>
  <si>
    <t>Bil. Murid</t>
  </si>
  <si>
    <t>BAGI MATA PELAJARAN SEJARAH</t>
  </si>
  <si>
    <t>ANALISA PERTENGAHAN TAHUN PENGUASAAN MURID MENGIKUT TAJUK</t>
  </si>
  <si>
    <t>ANALISA AKHIR TAHUN PENGUASAAN MURID MENGIKUT TAJUK</t>
  </si>
  <si>
    <t>KESELURUHAN</t>
  </si>
  <si>
    <t>Band 1</t>
  </si>
  <si>
    <t>Band 2</t>
  </si>
  <si>
    <t>Band 3</t>
  </si>
  <si>
    <t>Band 4</t>
  </si>
  <si>
    <t>Band 5</t>
  </si>
  <si>
    <t>Band 6</t>
  </si>
  <si>
    <t>ANALISA PENCAPAIAN KESELURUHAN PENGUASAAN MURID BAGI MATA PELAJARAN SEJARAH</t>
  </si>
  <si>
    <t xml:space="preserve">PENTAKSIRAN MATA PELAJARAN SEJARAH TAHUN 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</si>
</sst>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MYR&quot;#,##0_);\(&quot;MYR&quot;#,##0\)"/>
    <numFmt numFmtId="171" formatCode="&quot;MYR&quot;#,##0_);[Red]\(&quot;MYR&quot;#,##0\)"/>
    <numFmt numFmtId="172" formatCode="&quot;MYR&quot;#,##0.00_);\(&quot;MYR&quot;#,##0.00\)"/>
    <numFmt numFmtId="173" formatCode="&quot;MYR&quot;#,##0.00_);[Red]\(&quot;MYR&quot;#,##0.00\)"/>
    <numFmt numFmtId="174" formatCode="_(&quot;MYR&quot;* #,##0_);_(&quot;MYR&quot;* \(#,##0\);_(&quot;MYR&quot;* &quot;-&quot;_);_(@_)"/>
    <numFmt numFmtId="175" formatCode="_(&quot;MYR&quot;* #,##0.00_);_(&quot;MYR&quot;* \(#,##0.00\);_(&quot;MYR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22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0"/>
    </font>
    <font>
      <b/>
      <sz val="9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10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top" wrapText="1"/>
    </xf>
    <xf numFmtId="0" fontId="10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wrapText="1"/>
    </xf>
    <xf numFmtId="0" fontId="2" fillId="41" borderId="10" xfId="0" applyFont="1" applyFill="1" applyBorder="1" applyAlignment="1">
      <alignment vertical="top" wrapText="1"/>
    </xf>
    <xf numFmtId="0" fontId="10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wrapText="1"/>
    </xf>
    <xf numFmtId="0" fontId="2" fillId="42" borderId="10" xfId="0" applyFont="1" applyFill="1" applyBorder="1" applyAlignment="1">
      <alignment wrapText="1"/>
    </xf>
    <xf numFmtId="0" fontId="2" fillId="35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14" fillId="35" borderId="23" xfId="0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 vertical="center" wrapText="1"/>
    </xf>
    <xf numFmtId="0" fontId="19" fillId="0" borderId="10" xfId="0" applyFont="1" applyBorder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6" fillId="43" borderId="17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1" fillId="44" borderId="0" xfId="0" applyFont="1" applyFill="1" applyAlignment="1">
      <alignment horizontal="center"/>
    </xf>
    <xf numFmtId="0" fontId="6" fillId="43" borderId="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15" fontId="11" fillId="0" borderId="17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
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PENGERTIAN DAN KEMAHIRAN SEJARAH</a:t>
            </a:r>
          </a:p>
        </c:rich>
      </c:tx>
      <c:layout>
        <c:manualLayout>
          <c:xMode val="factor"/>
          <c:yMode val="factor"/>
          <c:x val="-0.002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369"/>
          <c:w val="0.934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PENCAPAIAN'!$C$8:$H$8</c:f>
              <c:strCache/>
            </c:strRef>
          </c:cat>
          <c:val>
            <c:numRef>
              <c:f>'GRAF PENCAPAIAN'!$C$9:$H$9</c:f>
              <c:numCache/>
            </c:numRef>
          </c:val>
        </c:ser>
        <c:overlap val="-25"/>
        <c:axId val="30726193"/>
        <c:axId val="8100282"/>
      </c:bar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</c:scaling>
        <c:axPos val="l"/>
        <c:delete val="1"/>
        <c:majorTickMark val="out"/>
        <c:minorTickMark val="none"/>
        <c:tickLblPos val="none"/>
        <c:crossAx val="30726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BILNGAN MURID KUASAI TAJUK HANG TUAH LAKSAMANA MELAKA</a:t>
            </a:r>
          </a:p>
        </c:rich>
      </c:tx>
      <c:layout>
        <c:manualLayout>
          <c:xMode val="factor"/>
          <c:yMode val="factor"/>
          <c:x val="-0.005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337"/>
          <c:w val="0.9325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PENCAPAIAN'!$AA$20:$AF$20</c:f>
              <c:strCache/>
            </c:strRef>
          </c:cat>
          <c:val>
            <c:numRef>
              <c:f>'GRAF PENCAPAIAN'!$AA$21:$AF$21</c:f>
              <c:numCache/>
            </c:numRef>
          </c:val>
        </c:ser>
        <c:overlap val="-25"/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delete val="1"/>
        <c:majorTickMark val="out"/>
        <c:minorTickMark val="none"/>
        <c:tickLblPos val="none"/>
        <c:crossAx val="36544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 KAWASAN TEMPAT TINGGAL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30425"/>
          <c:w val="0.936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PENCAPAIAN'!$K$9:$P$9</c:f>
              <c:strCache/>
            </c:strRef>
          </c:cat>
          <c:val>
            <c:numRef>
              <c:f>'GRAF PENCAPAIAN'!$K$10:$P$10</c:f>
              <c:numCache/>
            </c:numRef>
          </c:val>
        </c:ser>
        <c:overlap val="-25"/>
        <c:axId val="7291733"/>
        <c:axId val="65625598"/>
      </c:barChart>
      <c:catAx>
        <c:axId val="729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delete val="1"/>
        <c:majorTickMark val="out"/>
        <c:minorTickMark val="none"/>
        <c:tickLblPos val="none"/>
        <c:crossAx val="729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PENCAPAIAN MURID MENGIKUT BAND BAGI MATA PELAJARAN SEJARAH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66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PENCAPAIAN'!$AN$11:$AS$11</c:f>
              <c:strCache/>
            </c:strRef>
          </c:cat>
          <c:val>
            <c:numRef>
              <c:f>'GRAF PENCAPAIAN'!$AN$12:$AS$12</c:f>
              <c:numCache/>
            </c:numRef>
          </c:val>
        </c:ser>
        <c:overlap val="-25"/>
        <c:axId val="53759471"/>
        <c:axId val="14073192"/>
      </c:bar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</c:scaling>
        <c:axPos val="l"/>
        <c:delete val="1"/>
        <c:majorTickMark val="out"/>
        <c:minorTickMark val="none"/>
        <c:tickLblPos val="none"/>
        <c:crossAx val="5375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SEJARAH DIRI DAN KELUARGA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34875"/>
          <c:w val="0.934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PENCAPAIAN'!$C$20:$H$20</c:f>
              <c:strCache/>
            </c:strRef>
          </c:cat>
          <c:val>
            <c:numRef>
              <c:f>'GRAF PENCAPAIAN'!$C$21:$H$21</c:f>
              <c:numCache/>
            </c:numRef>
          </c:val>
        </c:ser>
        <c:overlap val="-25"/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delete val="1"/>
        <c:majorTickMark val="out"/>
        <c:minorTickMark val="none"/>
        <c:tickLblPos val="none"/>
        <c:crossAx val="5793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SEJARAH SEKOLAH</a:t>
            </a:r>
          </a:p>
        </c:rich>
      </c:tx>
      <c:layout>
        <c:manualLayout>
          <c:xMode val="factor"/>
          <c:yMode val="factor"/>
          <c:x val="-0.024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3325"/>
          <c:w val="0.934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PENCAPAIAN'!$C$31:$H$31</c:f>
              <c:strCache/>
            </c:strRef>
          </c:cat>
          <c:val>
            <c:numRef>
              <c:f>'GRAF PENCAPAIAN'!$C$32:$H$32</c:f>
              <c:numCache/>
            </c:numRef>
          </c:val>
        </c:ser>
        <c:overlap val="-25"/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delete val="1"/>
        <c:majorTickMark val="out"/>
        <c:minorTickMark val="none"/>
        <c:tickLblPos val="none"/>
        <c:crossAx val="6663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ZAMAN AIR BATU</a:t>
            </a:r>
          </a:p>
        </c:rich>
      </c:tx>
      <c:layout>
        <c:manualLayout>
          <c:xMode val="factor"/>
          <c:yMode val="factor"/>
          <c:x val="-0.03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348"/>
          <c:w val="0.936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PENCAPAIAN'!$K$20:$P$20</c:f>
              <c:strCache/>
            </c:strRef>
          </c:cat>
          <c:val>
            <c:numRef>
              <c:f>'GRAF PENCAPAIAN'!$K$21:$P$21</c:f>
              <c:numCache/>
            </c:numRef>
          </c:val>
        </c:ser>
        <c:overlap val="-25"/>
        <c:axId val="28685471"/>
        <c:axId val="56842648"/>
      </c:bar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delete val="1"/>
        <c:majorTickMark val="out"/>
        <c:minorTickMark val="none"/>
        <c:tickLblPos val="none"/>
        <c:crossAx val="2868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ZAMAN PRASEJARAH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3335"/>
          <c:w val="0.936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PENCAPAIAN'!$K$31:$P$31</c:f>
              <c:strCache/>
            </c:strRef>
          </c:cat>
          <c:val>
            <c:numRef>
              <c:f>'GRAF PENCAPAIAN'!$K$32:$P$32</c:f>
              <c:numCache/>
            </c:numRef>
          </c:val>
        </c:ser>
        <c:overlap val="-25"/>
        <c:axId val="41821785"/>
        <c:axId val="40851746"/>
      </c:bar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delete val="1"/>
        <c:majorTickMark val="out"/>
        <c:minorTickMark val="none"/>
        <c:tickLblPos val="none"/>
        <c:crossAx val="418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 KERAJAAN-KERAJAAN MELAYU AWAL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3455"/>
          <c:w val="0.932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PENCAPAIAN'!$S$8:$X$8</c:f>
              <c:strCache/>
            </c:strRef>
          </c:cat>
          <c:val>
            <c:numRef>
              <c:f>'GRAF PENCAPAIAN'!$S$9:$X$9</c:f>
              <c:numCache/>
            </c:numRef>
          </c:val>
        </c:ser>
        <c:overlap val="-25"/>
        <c:axId val="32121395"/>
        <c:axId val="20657100"/>
      </c:bar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delete val="1"/>
        <c:majorTickMark val="out"/>
        <c:minorTickMark val="none"/>
        <c:tickLblPos val="none"/>
        <c:crossAx val="32121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 TOKOH-TOKOH TERBILANG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35875"/>
          <c:w val="0.932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PENCAPAIAN'!$S$20:$X$20</c:f>
              <c:strCache/>
            </c:strRef>
          </c:cat>
          <c:val>
            <c:numRef>
              <c:f>'GRAF PENCAPAIAN'!$S$21:$X$21</c:f>
              <c:numCache/>
            </c:numRef>
          </c:val>
        </c:ser>
        <c:overlap val="-25"/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delete val="1"/>
        <c:majorTickMark val="out"/>
        <c:minorTickMark val="none"/>
        <c:tickLblPos val="none"/>
        <c:crossAx val="51696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 TAJUK  PARAMESWARA SEBAGAI PENGASAS KERAJAAN MELAYU MELAKA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3445"/>
          <c:w val="0.9342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PENCAPAIAN'!$S$31:$X$31</c:f>
              <c:strCache/>
            </c:strRef>
          </c:cat>
          <c:val>
            <c:numRef>
              <c:f>'GRAF PENCAPAIAN'!$S$32:$X$32</c:f>
              <c:numCache/>
            </c:numRef>
          </c:val>
        </c:ser>
        <c:overlap val="-25"/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delete val="1"/>
        <c:majorTickMark val="out"/>
        <c:minorTickMark val="none"/>
        <c:tickLblPos val="none"/>
        <c:crossAx val="26640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BILANGAN MURID KUASAI TAJUK  TUN PERAK BENDAHARA MELAKA</a:t>
            </a:r>
          </a:p>
        </c:rich>
      </c:tx>
      <c:layout>
        <c:manualLayout>
          <c:xMode val="factor"/>
          <c:yMode val="factor"/>
          <c:x val="-0.00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331"/>
          <c:w val="0.932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PENCAPAIAN'!$AA$8:$AF$8</c:f>
              <c:strCache/>
            </c:strRef>
          </c:cat>
          <c:val>
            <c:numRef>
              <c:f>'GRAF PENCAPAIAN'!$AA$9:$AF$9</c:f>
              <c:numCache/>
            </c:numRef>
          </c:val>
        </c:ser>
        <c:overlap val="-25"/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delete val="1"/>
        <c:majorTickMark val="out"/>
        <c:minorTickMark val="none"/>
        <c:tickLblPos val="none"/>
        <c:crossAx val="1039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19050</xdr:rowOff>
    </xdr:from>
    <xdr:to>
      <xdr:col>8</xdr:col>
      <xdr:colOff>28575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133350" y="1190625"/>
        <a:ext cx="35623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19050</xdr:rowOff>
    </xdr:from>
    <xdr:to>
      <xdr:col>8</xdr:col>
      <xdr:colOff>47625</xdr:colOff>
      <xdr:row>24</xdr:row>
      <xdr:rowOff>171450</xdr:rowOff>
    </xdr:to>
    <xdr:graphicFrame>
      <xdr:nvGraphicFramePr>
        <xdr:cNvPr id="2" name="Chart 2"/>
        <xdr:cNvGraphicFramePr/>
      </xdr:nvGraphicFramePr>
      <xdr:xfrm>
        <a:off x="152400" y="3857625"/>
        <a:ext cx="35623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171450</xdr:rowOff>
    </xdr:from>
    <xdr:to>
      <xdr:col>8</xdr:col>
      <xdr:colOff>9525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114300" y="6296025"/>
        <a:ext cx="3562350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16</xdr:row>
      <xdr:rowOff>190500</xdr:rowOff>
    </xdr:from>
    <xdr:to>
      <xdr:col>15</xdr:col>
      <xdr:colOff>428625</xdr:colOff>
      <xdr:row>24</xdr:row>
      <xdr:rowOff>171450</xdr:rowOff>
    </xdr:to>
    <xdr:graphicFrame>
      <xdr:nvGraphicFramePr>
        <xdr:cNvPr id="4" name="Chart 5"/>
        <xdr:cNvGraphicFramePr/>
      </xdr:nvGraphicFramePr>
      <xdr:xfrm>
        <a:off x="3886200" y="3838575"/>
        <a:ext cx="37052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28</xdr:row>
      <xdr:rowOff>171450</xdr:rowOff>
    </xdr:from>
    <xdr:to>
      <xdr:col>15</xdr:col>
      <xdr:colOff>428625</xdr:colOff>
      <xdr:row>37</xdr:row>
      <xdr:rowOff>0</xdr:rowOff>
    </xdr:to>
    <xdr:graphicFrame>
      <xdr:nvGraphicFramePr>
        <xdr:cNvPr id="5" name="Chart 6"/>
        <xdr:cNvGraphicFramePr/>
      </xdr:nvGraphicFramePr>
      <xdr:xfrm>
        <a:off x="3867150" y="6296025"/>
        <a:ext cx="3724275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190500</xdr:colOff>
      <xdr:row>5</xdr:row>
      <xdr:rowOff>19050</xdr:rowOff>
    </xdr:from>
    <xdr:to>
      <xdr:col>23</xdr:col>
      <xdr:colOff>409575</xdr:colOff>
      <xdr:row>12</xdr:row>
      <xdr:rowOff>171450</xdr:rowOff>
    </xdr:to>
    <xdr:graphicFrame>
      <xdr:nvGraphicFramePr>
        <xdr:cNvPr id="6" name="Chart 7"/>
        <xdr:cNvGraphicFramePr/>
      </xdr:nvGraphicFramePr>
      <xdr:xfrm>
        <a:off x="7800975" y="1190625"/>
        <a:ext cx="358140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9525</xdr:colOff>
      <xdr:row>17</xdr:row>
      <xdr:rowOff>19050</xdr:rowOff>
    </xdr:from>
    <xdr:to>
      <xdr:col>24</xdr:col>
      <xdr:colOff>28575</xdr:colOff>
      <xdr:row>25</xdr:row>
      <xdr:rowOff>19050</xdr:rowOff>
    </xdr:to>
    <xdr:graphicFrame>
      <xdr:nvGraphicFramePr>
        <xdr:cNvPr id="7" name="Chart 8"/>
        <xdr:cNvGraphicFramePr/>
      </xdr:nvGraphicFramePr>
      <xdr:xfrm>
        <a:off x="7829550" y="3857625"/>
        <a:ext cx="36195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209550</xdr:colOff>
      <xdr:row>28</xdr:row>
      <xdr:rowOff>171450</xdr:rowOff>
    </xdr:from>
    <xdr:to>
      <xdr:col>24</xdr:col>
      <xdr:colOff>47625</xdr:colOff>
      <xdr:row>36</xdr:row>
      <xdr:rowOff>171450</xdr:rowOff>
    </xdr:to>
    <xdr:graphicFrame>
      <xdr:nvGraphicFramePr>
        <xdr:cNvPr id="8" name="Chart 9"/>
        <xdr:cNvGraphicFramePr/>
      </xdr:nvGraphicFramePr>
      <xdr:xfrm>
        <a:off x="7820025" y="6296025"/>
        <a:ext cx="3648075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9525</xdr:colOff>
      <xdr:row>5</xdr:row>
      <xdr:rowOff>0</xdr:rowOff>
    </xdr:from>
    <xdr:to>
      <xdr:col>31</xdr:col>
      <xdr:colOff>447675</xdr:colOff>
      <xdr:row>13</xdr:row>
      <xdr:rowOff>38100</xdr:rowOff>
    </xdr:to>
    <xdr:graphicFrame>
      <xdr:nvGraphicFramePr>
        <xdr:cNvPr id="9" name="Chart 10"/>
        <xdr:cNvGraphicFramePr/>
      </xdr:nvGraphicFramePr>
      <xdr:xfrm>
        <a:off x="11677650" y="1171575"/>
        <a:ext cx="3590925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28575</xdr:colOff>
      <xdr:row>16</xdr:row>
      <xdr:rowOff>123825</xdr:rowOff>
    </xdr:from>
    <xdr:to>
      <xdr:col>31</xdr:col>
      <xdr:colOff>466725</xdr:colOff>
      <xdr:row>24</xdr:row>
      <xdr:rowOff>171450</xdr:rowOff>
    </xdr:to>
    <xdr:graphicFrame>
      <xdr:nvGraphicFramePr>
        <xdr:cNvPr id="10" name="Chart 11"/>
        <xdr:cNvGraphicFramePr/>
      </xdr:nvGraphicFramePr>
      <xdr:xfrm>
        <a:off x="11696700" y="3771900"/>
        <a:ext cx="3590925" cy="1762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209550</xdr:colOff>
      <xdr:row>5</xdr:row>
      <xdr:rowOff>28575</xdr:rowOff>
    </xdr:from>
    <xdr:to>
      <xdr:col>15</xdr:col>
      <xdr:colOff>409575</xdr:colOff>
      <xdr:row>12</xdr:row>
      <xdr:rowOff>171450</xdr:rowOff>
    </xdr:to>
    <xdr:graphicFrame>
      <xdr:nvGraphicFramePr>
        <xdr:cNvPr id="11" name="Chart 13"/>
        <xdr:cNvGraphicFramePr/>
      </xdr:nvGraphicFramePr>
      <xdr:xfrm>
        <a:off x="3876675" y="1200150"/>
        <a:ext cx="3695700" cy="1857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19050</xdr:colOff>
      <xdr:row>7</xdr:row>
      <xdr:rowOff>19050</xdr:rowOff>
    </xdr:from>
    <xdr:to>
      <xdr:col>46</xdr:col>
      <xdr:colOff>190500</xdr:colOff>
      <xdr:row>25</xdr:row>
      <xdr:rowOff>38100</xdr:rowOff>
    </xdr:to>
    <xdr:graphicFrame>
      <xdr:nvGraphicFramePr>
        <xdr:cNvPr id="12" name="Chart 14"/>
        <xdr:cNvGraphicFramePr/>
      </xdr:nvGraphicFramePr>
      <xdr:xfrm>
        <a:off x="15592425" y="1571625"/>
        <a:ext cx="6905625" cy="4019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70"/>
  <sheetViews>
    <sheetView showGridLines="0" tabSelected="1" zoomScale="50" zoomScaleNormal="50" zoomScaleSheetLayoutView="50" zoomScalePageLayoutView="0" workbookViewId="0" topLeftCell="A1">
      <selection activeCell="C1" sqref="C1:M1"/>
    </sheetView>
  </sheetViews>
  <sheetFormatPr defaultColWidth="9.140625" defaultRowHeight="15"/>
  <cols>
    <col min="1" max="1" width="6.421875" style="5" customWidth="1"/>
    <col min="2" max="2" width="81.140625" style="5" customWidth="1"/>
    <col min="3" max="3" width="27.00390625" style="5" bestFit="1" customWidth="1"/>
    <col min="4" max="4" width="11.28125" style="48" bestFit="1" customWidth="1"/>
    <col min="5" max="5" width="16.7109375" style="5" bestFit="1" customWidth="1"/>
    <col min="6" max="6" width="14.7109375" style="5" bestFit="1" customWidth="1"/>
    <col min="7" max="7" width="13.00390625" style="5" bestFit="1" customWidth="1"/>
    <col min="8" max="8" width="22.140625" style="5" customWidth="1"/>
    <col min="9" max="9" width="21.421875" style="5" bestFit="1" customWidth="1"/>
    <col min="10" max="10" width="27.00390625" style="5" bestFit="1" customWidth="1"/>
    <col min="11" max="11" width="30.140625" style="5" bestFit="1" customWidth="1"/>
    <col min="12" max="12" width="34.7109375" style="5" bestFit="1" customWidth="1"/>
    <col min="13" max="13" width="32.28125" style="5" bestFit="1" customWidth="1"/>
    <col min="14" max="14" width="27.28125" style="5" bestFit="1" customWidth="1"/>
    <col min="15" max="15" width="27.421875" style="5" bestFit="1" customWidth="1"/>
    <col min="16" max="16" width="22.28125" style="98" hidden="1" customWidth="1"/>
    <col min="17" max="20" width="18.7109375" style="5" customWidth="1"/>
    <col min="21" max="16384" width="9.140625" style="5" customWidth="1"/>
  </cols>
  <sheetData>
    <row r="1" spans="2:16" ht="24.75" customHeight="1">
      <c r="B1" s="95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95"/>
      <c r="O1" s="95"/>
      <c r="P1" s="97"/>
    </row>
    <row r="2" spans="1:16" ht="24.75" customHeight="1">
      <c r="A2" s="95"/>
      <c r="B2" s="95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95"/>
      <c r="O2" s="95"/>
      <c r="P2" s="97"/>
    </row>
    <row r="3" spans="1:13" ht="15">
      <c r="A3" s="34"/>
      <c r="B3" s="3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6" ht="15.75">
      <c r="A4" s="96"/>
      <c r="B4" s="96"/>
      <c r="C4" s="161" t="s">
        <v>150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96"/>
      <c r="O4" s="96"/>
      <c r="P4" s="99"/>
    </row>
    <row r="5" spans="1:12" ht="15">
      <c r="A5" s="34"/>
      <c r="B5" s="34"/>
      <c r="C5" s="34"/>
      <c r="D5" s="42"/>
      <c r="E5" s="34"/>
      <c r="F5" s="34"/>
      <c r="G5" s="34"/>
      <c r="H5" s="34"/>
      <c r="I5" s="34"/>
      <c r="J5" s="34"/>
      <c r="K5" s="34"/>
      <c r="L5" s="34"/>
    </row>
    <row r="6" spans="1:16" ht="24.75" customHeight="1">
      <c r="A6" s="19"/>
      <c r="B6" s="22" t="s">
        <v>14</v>
      </c>
      <c r="C6" s="119"/>
      <c r="D6" s="120"/>
      <c r="E6" s="121"/>
      <c r="L6" s="20"/>
      <c r="M6" s="22" t="s">
        <v>13</v>
      </c>
      <c r="N6" s="105"/>
      <c r="O6" s="94"/>
      <c r="P6" s="100"/>
    </row>
    <row r="7" ht="15"/>
    <row r="8" spans="1:16" ht="102" customHeight="1">
      <c r="A8" s="109" t="s">
        <v>0</v>
      </c>
      <c r="B8" s="109" t="s">
        <v>4</v>
      </c>
      <c r="C8" s="111" t="s">
        <v>3</v>
      </c>
      <c r="D8" s="110" t="s">
        <v>2</v>
      </c>
      <c r="E8" s="116" t="s">
        <v>122</v>
      </c>
      <c r="F8" s="122"/>
      <c r="G8" s="122"/>
      <c r="H8" s="122"/>
      <c r="I8" s="85" t="s">
        <v>121</v>
      </c>
      <c r="J8" s="85" t="s">
        <v>120</v>
      </c>
      <c r="K8" s="85" t="s">
        <v>119</v>
      </c>
      <c r="L8" s="116" t="s">
        <v>118</v>
      </c>
      <c r="M8" s="117"/>
      <c r="N8" s="117"/>
      <c r="O8" s="117"/>
      <c r="P8" s="101" t="s">
        <v>104</v>
      </c>
    </row>
    <row r="9" spans="1:16" ht="78" customHeight="1">
      <c r="A9" s="109"/>
      <c r="B9" s="110"/>
      <c r="C9" s="112"/>
      <c r="D9" s="113"/>
      <c r="E9" s="6" t="s">
        <v>30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23</v>
      </c>
      <c r="K9" s="6" t="s">
        <v>25</v>
      </c>
      <c r="L9" s="37" t="s">
        <v>26</v>
      </c>
      <c r="M9" s="6" t="s">
        <v>27</v>
      </c>
      <c r="N9" s="6" t="s">
        <v>28</v>
      </c>
      <c r="O9" s="6" t="s">
        <v>29</v>
      </c>
      <c r="P9" s="102"/>
    </row>
    <row r="10" spans="1:16" ht="30" customHeight="1">
      <c r="A10" s="31">
        <v>1</v>
      </c>
      <c r="B10" s="104"/>
      <c r="C10" s="104"/>
      <c r="D10" s="107"/>
      <c r="E10" s="33"/>
      <c r="F10" s="33"/>
      <c r="G10" s="33"/>
      <c r="H10" s="33"/>
      <c r="I10" s="33"/>
      <c r="J10" s="33"/>
      <c r="K10" s="33"/>
      <c r="L10" s="7"/>
      <c r="M10" s="41"/>
      <c r="N10" s="41"/>
      <c r="O10" s="41"/>
      <c r="P10" s="93">
        <f>ROUNDDOWN(SUM(E10:O10)/66*6,0)</f>
        <v>0</v>
      </c>
    </row>
    <row r="11" spans="1:16" ht="30" customHeight="1">
      <c r="A11" s="31">
        <v>2</v>
      </c>
      <c r="B11" s="104"/>
      <c r="C11" s="104"/>
      <c r="D11" s="107"/>
      <c r="E11" s="33"/>
      <c r="F11" s="33"/>
      <c r="G11" s="33"/>
      <c r="H11" s="33"/>
      <c r="I11" s="33"/>
      <c r="J11" s="33"/>
      <c r="K11" s="33"/>
      <c r="L11" s="7"/>
      <c r="M11" s="30"/>
      <c r="N11" s="30"/>
      <c r="O11" s="30"/>
      <c r="P11" s="93">
        <f aca="true" t="shared" si="0" ref="P11:P59">ROUNDDOWN(SUM(E11:O11)/66*6,0)</f>
        <v>0</v>
      </c>
    </row>
    <row r="12" spans="1:16" ht="30" customHeight="1">
      <c r="A12" s="31">
        <v>3</v>
      </c>
      <c r="B12" s="104"/>
      <c r="C12" s="104"/>
      <c r="D12" s="107"/>
      <c r="E12" s="33"/>
      <c r="F12" s="33"/>
      <c r="G12" s="33"/>
      <c r="H12" s="33"/>
      <c r="I12" s="33"/>
      <c r="J12" s="33"/>
      <c r="K12" s="33"/>
      <c r="L12" s="7"/>
      <c r="M12" s="30"/>
      <c r="N12" s="30"/>
      <c r="O12" s="30"/>
      <c r="P12" s="93">
        <f t="shared" si="0"/>
        <v>0</v>
      </c>
    </row>
    <row r="13" spans="1:16" ht="30" customHeight="1">
      <c r="A13" s="31">
        <v>4</v>
      </c>
      <c r="B13" s="104"/>
      <c r="C13" s="104"/>
      <c r="D13" s="107"/>
      <c r="E13" s="33"/>
      <c r="F13" s="33"/>
      <c r="G13" s="33"/>
      <c r="H13" s="33"/>
      <c r="I13" s="33"/>
      <c r="J13" s="33"/>
      <c r="K13" s="33"/>
      <c r="L13" s="7"/>
      <c r="M13" s="30"/>
      <c r="N13" s="30"/>
      <c r="O13" s="30"/>
      <c r="P13" s="93">
        <f t="shared" si="0"/>
        <v>0</v>
      </c>
    </row>
    <row r="14" spans="1:16" ht="30" customHeight="1">
      <c r="A14" s="31">
        <v>5</v>
      </c>
      <c r="B14" s="104"/>
      <c r="C14" s="104"/>
      <c r="D14" s="107"/>
      <c r="E14" s="33"/>
      <c r="F14" s="33"/>
      <c r="G14" s="33"/>
      <c r="H14" s="33"/>
      <c r="I14" s="33"/>
      <c r="J14" s="33"/>
      <c r="K14" s="33"/>
      <c r="L14" s="7"/>
      <c r="M14" s="30"/>
      <c r="N14" s="30"/>
      <c r="O14" s="30"/>
      <c r="P14" s="93">
        <f t="shared" si="0"/>
        <v>0</v>
      </c>
    </row>
    <row r="15" spans="1:16" ht="30" customHeight="1">
      <c r="A15" s="31">
        <v>6</v>
      </c>
      <c r="B15" s="104"/>
      <c r="C15" s="104"/>
      <c r="D15" s="107"/>
      <c r="E15" s="33"/>
      <c r="F15" s="33"/>
      <c r="G15" s="33"/>
      <c r="H15" s="33"/>
      <c r="I15" s="33"/>
      <c r="J15" s="33"/>
      <c r="K15" s="33"/>
      <c r="L15" s="7"/>
      <c r="M15" s="30"/>
      <c r="N15" s="30"/>
      <c r="O15" s="30"/>
      <c r="P15" s="93">
        <f t="shared" si="0"/>
        <v>0</v>
      </c>
    </row>
    <row r="16" spans="1:16" ht="30" customHeight="1">
      <c r="A16" s="31">
        <v>7</v>
      </c>
      <c r="B16" s="104"/>
      <c r="C16" s="104"/>
      <c r="D16" s="107"/>
      <c r="E16" s="33"/>
      <c r="F16" s="33"/>
      <c r="G16" s="33"/>
      <c r="H16" s="33"/>
      <c r="I16" s="33"/>
      <c r="J16" s="33"/>
      <c r="K16" s="33"/>
      <c r="L16" s="7"/>
      <c r="M16" s="30"/>
      <c r="N16" s="30"/>
      <c r="O16" s="30"/>
      <c r="P16" s="93">
        <f t="shared" si="0"/>
        <v>0</v>
      </c>
    </row>
    <row r="17" spans="1:16" ht="30" customHeight="1">
      <c r="A17" s="31">
        <v>8</v>
      </c>
      <c r="B17" s="104"/>
      <c r="C17" s="104"/>
      <c r="D17" s="107"/>
      <c r="E17" s="33"/>
      <c r="F17" s="33"/>
      <c r="G17" s="33"/>
      <c r="H17" s="33"/>
      <c r="I17" s="33"/>
      <c r="J17" s="33"/>
      <c r="K17" s="33"/>
      <c r="L17" s="7"/>
      <c r="M17" s="30"/>
      <c r="N17" s="30"/>
      <c r="O17" s="30"/>
      <c r="P17" s="93">
        <f t="shared" si="0"/>
        <v>0</v>
      </c>
    </row>
    <row r="18" spans="1:16" ht="30" customHeight="1">
      <c r="A18" s="31">
        <v>9</v>
      </c>
      <c r="B18" s="104"/>
      <c r="C18" s="104"/>
      <c r="D18" s="107"/>
      <c r="E18" s="33"/>
      <c r="F18" s="33"/>
      <c r="G18" s="33"/>
      <c r="H18" s="33"/>
      <c r="I18" s="33"/>
      <c r="J18" s="33"/>
      <c r="K18" s="33"/>
      <c r="L18" s="7"/>
      <c r="M18" s="30"/>
      <c r="N18" s="30"/>
      <c r="O18" s="30"/>
      <c r="P18" s="93">
        <f t="shared" si="0"/>
        <v>0</v>
      </c>
    </row>
    <row r="19" spans="1:16" ht="30" customHeight="1">
      <c r="A19" s="31">
        <v>10</v>
      </c>
      <c r="B19" s="104"/>
      <c r="C19" s="104"/>
      <c r="D19" s="107"/>
      <c r="E19" s="33"/>
      <c r="F19" s="33"/>
      <c r="G19" s="33"/>
      <c r="H19" s="33"/>
      <c r="I19" s="33"/>
      <c r="J19" s="33"/>
      <c r="K19" s="33"/>
      <c r="L19" s="7"/>
      <c r="M19" s="30"/>
      <c r="N19" s="30"/>
      <c r="O19" s="30"/>
      <c r="P19" s="93">
        <f t="shared" si="0"/>
        <v>0</v>
      </c>
    </row>
    <row r="20" spans="1:16" ht="30" customHeight="1">
      <c r="A20" s="31">
        <v>11</v>
      </c>
      <c r="B20" s="104"/>
      <c r="C20" s="104"/>
      <c r="D20" s="107"/>
      <c r="E20" s="33"/>
      <c r="F20" s="33"/>
      <c r="G20" s="33"/>
      <c r="H20" s="33"/>
      <c r="I20" s="33"/>
      <c r="J20" s="33"/>
      <c r="K20" s="33"/>
      <c r="L20" s="7"/>
      <c r="M20" s="30"/>
      <c r="N20" s="30"/>
      <c r="O20" s="30"/>
      <c r="P20" s="93">
        <f t="shared" si="0"/>
        <v>0</v>
      </c>
    </row>
    <row r="21" spans="1:16" ht="30" customHeight="1">
      <c r="A21" s="31">
        <v>12</v>
      </c>
      <c r="B21" s="104"/>
      <c r="C21" s="104"/>
      <c r="D21" s="107"/>
      <c r="E21" s="33"/>
      <c r="F21" s="33"/>
      <c r="G21" s="33"/>
      <c r="H21" s="33"/>
      <c r="I21" s="33"/>
      <c r="J21" s="33"/>
      <c r="K21" s="33"/>
      <c r="L21" s="7"/>
      <c r="M21" s="30"/>
      <c r="N21" s="30"/>
      <c r="O21" s="30"/>
      <c r="P21" s="93">
        <f t="shared" si="0"/>
        <v>0</v>
      </c>
    </row>
    <row r="22" spans="1:16" ht="30" customHeight="1">
      <c r="A22" s="31">
        <v>13</v>
      </c>
      <c r="B22" s="104"/>
      <c r="C22" s="104"/>
      <c r="D22" s="107"/>
      <c r="E22" s="33"/>
      <c r="F22" s="33"/>
      <c r="G22" s="33"/>
      <c r="H22" s="33"/>
      <c r="I22" s="33"/>
      <c r="J22" s="33"/>
      <c r="K22" s="33"/>
      <c r="L22" s="7"/>
      <c r="M22" s="30"/>
      <c r="N22" s="30"/>
      <c r="O22" s="30"/>
      <c r="P22" s="93">
        <f t="shared" si="0"/>
        <v>0</v>
      </c>
    </row>
    <row r="23" spans="1:16" ht="30" customHeight="1">
      <c r="A23" s="31">
        <v>14</v>
      </c>
      <c r="B23" s="104"/>
      <c r="C23" s="104"/>
      <c r="D23" s="107"/>
      <c r="E23" s="33"/>
      <c r="F23" s="33"/>
      <c r="G23" s="33"/>
      <c r="H23" s="33"/>
      <c r="I23" s="33"/>
      <c r="J23" s="33"/>
      <c r="K23" s="33"/>
      <c r="L23" s="7"/>
      <c r="M23" s="30"/>
      <c r="N23" s="30"/>
      <c r="O23" s="30"/>
      <c r="P23" s="93">
        <f t="shared" si="0"/>
        <v>0</v>
      </c>
    </row>
    <row r="24" spans="1:16" ht="30" customHeight="1">
      <c r="A24" s="31">
        <v>15</v>
      </c>
      <c r="B24" s="104"/>
      <c r="C24" s="104"/>
      <c r="D24" s="107"/>
      <c r="E24" s="33"/>
      <c r="F24" s="33"/>
      <c r="G24" s="33"/>
      <c r="H24" s="33"/>
      <c r="I24" s="33"/>
      <c r="J24" s="33"/>
      <c r="K24" s="33"/>
      <c r="L24" s="7"/>
      <c r="M24" s="30"/>
      <c r="N24" s="30"/>
      <c r="O24" s="30"/>
      <c r="P24" s="93">
        <f t="shared" si="0"/>
        <v>0</v>
      </c>
    </row>
    <row r="25" spans="1:16" ht="30" customHeight="1">
      <c r="A25" s="31">
        <v>16</v>
      </c>
      <c r="B25" s="104"/>
      <c r="C25" s="104"/>
      <c r="D25" s="107"/>
      <c r="E25" s="33"/>
      <c r="F25" s="33"/>
      <c r="G25" s="33"/>
      <c r="H25" s="33"/>
      <c r="I25" s="33"/>
      <c r="J25" s="33"/>
      <c r="K25" s="33"/>
      <c r="L25" s="7"/>
      <c r="M25" s="30"/>
      <c r="N25" s="30"/>
      <c r="O25" s="30"/>
      <c r="P25" s="93">
        <f t="shared" si="0"/>
        <v>0</v>
      </c>
    </row>
    <row r="26" spans="1:16" ht="30" customHeight="1">
      <c r="A26" s="31">
        <v>17</v>
      </c>
      <c r="B26" s="104"/>
      <c r="C26" s="104"/>
      <c r="D26" s="107"/>
      <c r="E26" s="33"/>
      <c r="F26" s="33"/>
      <c r="G26" s="33"/>
      <c r="H26" s="33"/>
      <c r="I26" s="33"/>
      <c r="J26" s="33"/>
      <c r="K26" s="33"/>
      <c r="L26" s="7"/>
      <c r="M26" s="30"/>
      <c r="N26" s="30"/>
      <c r="O26" s="30"/>
      <c r="P26" s="93">
        <f t="shared" si="0"/>
        <v>0</v>
      </c>
    </row>
    <row r="27" spans="1:16" ht="30" customHeight="1">
      <c r="A27" s="31">
        <v>18</v>
      </c>
      <c r="B27" s="104"/>
      <c r="C27" s="104"/>
      <c r="D27" s="107"/>
      <c r="E27" s="33"/>
      <c r="F27" s="33"/>
      <c r="G27" s="33"/>
      <c r="H27" s="33"/>
      <c r="I27" s="33"/>
      <c r="J27" s="33"/>
      <c r="K27" s="33"/>
      <c r="L27" s="7"/>
      <c r="M27" s="30"/>
      <c r="N27" s="30"/>
      <c r="O27" s="30"/>
      <c r="P27" s="93">
        <f t="shared" si="0"/>
        <v>0</v>
      </c>
    </row>
    <row r="28" spans="1:16" ht="30" customHeight="1">
      <c r="A28" s="31">
        <v>19</v>
      </c>
      <c r="B28" s="104"/>
      <c r="C28" s="104"/>
      <c r="D28" s="107"/>
      <c r="E28" s="33"/>
      <c r="F28" s="33"/>
      <c r="G28" s="33"/>
      <c r="H28" s="33"/>
      <c r="I28" s="33"/>
      <c r="J28" s="33"/>
      <c r="K28" s="33"/>
      <c r="L28" s="7"/>
      <c r="M28" s="30"/>
      <c r="N28" s="30"/>
      <c r="O28" s="30"/>
      <c r="P28" s="93">
        <f t="shared" si="0"/>
        <v>0</v>
      </c>
    </row>
    <row r="29" spans="1:16" ht="30" customHeight="1">
      <c r="A29" s="31">
        <v>20</v>
      </c>
      <c r="B29" s="104"/>
      <c r="C29" s="104"/>
      <c r="D29" s="107"/>
      <c r="E29" s="33"/>
      <c r="F29" s="33"/>
      <c r="G29" s="33"/>
      <c r="H29" s="33"/>
      <c r="I29" s="33"/>
      <c r="J29" s="33"/>
      <c r="K29" s="33"/>
      <c r="L29" s="7"/>
      <c r="M29" s="30"/>
      <c r="N29" s="30"/>
      <c r="O29" s="30"/>
      <c r="P29" s="93">
        <f t="shared" si="0"/>
        <v>0</v>
      </c>
    </row>
    <row r="30" spans="1:16" ht="30" customHeight="1">
      <c r="A30" s="31">
        <v>21</v>
      </c>
      <c r="B30" s="104"/>
      <c r="C30" s="104"/>
      <c r="D30" s="107"/>
      <c r="E30" s="33"/>
      <c r="F30" s="33"/>
      <c r="G30" s="33"/>
      <c r="H30" s="33"/>
      <c r="I30" s="33"/>
      <c r="J30" s="33"/>
      <c r="K30" s="33"/>
      <c r="L30" s="7"/>
      <c r="M30" s="30"/>
      <c r="N30" s="30"/>
      <c r="O30" s="30"/>
      <c r="P30" s="93">
        <f t="shared" si="0"/>
        <v>0</v>
      </c>
    </row>
    <row r="31" spans="1:16" ht="30" customHeight="1">
      <c r="A31" s="31">
        <v>22</v>
      </c>
      <c r="B31" s="104"/>
      <c r="C31" s="104"/>
      <c r="D31" s="107"/>
      <c r="E31" s="33"/>
      <c r="F31" s="33"/>
      <c r="G31" s="33"/>
      <c r="H31" s="33"/>
      <c r="I31" s="33"/>
      <c r="J31" s="33"/>
      <c r="K31" s="33"/>
      <c r="L31" s="7"/>
      <c r="M31" s="30"/>
      <c r="N31" s="30"/>
      <c r="O31" s="30"/>
      <c r="P31" s="93">
        <f t="shared" si="0"/>
        <v>0</v>
      </c>
    </row>
    <row r="32" spans="1:16" ht="30" customHeight="1">
      <c r="A32" s="31">
        <v>23</v>
      </c>
      <c r="B32" s="104"/>
      <c r="C32" s="104"/>
      <c r="D32" s="107"/>
      <c r="E32" s="33"/>
      <c r="F32" s="33"/>
      <c r="G32" s="33"/>
      <c r="H32" s="33"/>
      <c r="I32" s="33"/>
      <c r="J32" s="33"/>
      <c r="K32" s="33"/>
      <c r="L32" s="7"/>
      <c r="M32" s="30"/>
      <c r="N32" s="30"/>
      <c r="O32" s="30"/>
      <c r="P32" s="93">
        <f t="shared" si="0"/>
        <v>0</v>
      </c>
    </row>
    <row r="33" spans="1:16" ht="30" customHeight="1">
      <c r="A33" s="31">
        <v>24</v>
      </c>
      <c r="B33" s="104"/>
      <c r="C33" s="104"/>
      <c r="D33" s="107"/>
      <c r="E33" s="33"/>
      <c r="F33" s="33"/>
      <c r="G33" s="33"/>
      <c r="H33" s="33"/>
      <c r="I33" s="33"/>
      <c r="J33" s="33"/>
      <c r="K33" s="33"/>
      <c r="L33" s="7"/>
      <c r="M33" s="30"/>
      <c r="N33" s="30"/>
      <c r="O33" s="30"/>
      <c r="P33" s="93">
        <f t="shared" si="0"/>
        <v>0</v>
      </c>
    </row>
    <row r="34" spans="1:16" ht="30" customHeight="1">
      <c r="A34" s="31">
        <v>25</v>
      </c>
      <c r="B34" s="104"/>
      <c r="C34" s="104"/>
      <c r="D34" s="107"/>
      <c r="E34" s="33"/>
      <c r="F34" s="33"/>
      <c r="G34" s="33"/>
      <c r="H34" s="33"/>
      <c r="I34" s="33"/>
      <c r="J34" s="33"/>
      <c r="K34" s="33"/>
      <c r="L34" s="7"/>
      <c r="M34" s="30"/>
      <c r="N34" s="30"/>
      <c r="O34" s="30"/>
      <c r="P34" s="93">
        <f t="shared" si="0"/>
        <v>0</v>
      </c>
    </row>
    <row r="35" spans="1:16" ht="30" customHeight="1">
      <c r="A35" s="31">
        <v>26</v>
      </c>
      <c r="B35" s="104"/>
      <c r="C35" s="104"/>
      <c r="D35" s="107"/>
      <c r="E35" s="33"/>
      <c r="F35" s="33"/>
      <c r="G35" s="33"/>
      <c r="H35" s="33"/>
      <c r="I35" s="33"/>
      <c r="J35" s="33"/>
      <c r="K35" s="33"/>
      <c r="L35" s="7"/>
      <c r="M35" s="30"/>
      <c r="N35" s="30"/>
      <c r="O35" s="30"/>
      <c r="P35" s="93">
        <f t="shared" si="0"/>
        <v>0</v>
      </c>
    </row>
    <row r="36" spans="1:16" ht="30" customHeight="1">
      <c r="A36" s="31">
        <v>27</v>
      </c>
      <c r="B36" s="104"/>
      <c r="C36" s="104"/>
      <c r="D36" s="107"/>
      <c r="E36" s="33"/>
      <c r="F36" s="33"/>
      <c r="G36" s="33"/>
      <c r="H36" s="33"/>
      <c r="I36" s="33"/>
      <c r="J36" s="33"/>
      <c r="K36" s="33"/>
      <c r="L36" s="7"/>
      <c r="M36" s="30"/>
      <c r="N36" s="30"/>
      <c r="O36" s="30"/>
      <c r="P36" s="93">
        <f t="shared" si="0"/>
        <v>0</v>
      </c>
    </row>
    <row r="37" spans="1:16" ht="30" customHeight="1">
      <c r="A37" s="31">
        <v>28</v>
      </c>
      <c r="B37" s="104"/>
      <c r="C37" s="104"/>
      <c r="D37" s="107"/>
      <c r="E37" s="33"/>
      <c r="F37" s="33"/>
      <c r="G37" s="33"/>
      <c r="H37" s="33"/>
      <c r="I37" s="33"/>
      <c r="J37" s="33"/>
      <c r="K37" s="33"/>
      <c r="L37" s="7"/>
      <c r="M37" s="30"/>
      <c r="N37" s="30"/>
      <c r="O37" s="30"/>
      <c r="P37" s="93">
        <f t="shared" si="0"/>
        <v>0</v>
      </c>
    </row>
    <row r="38" spans="1:16" ht="30" customHeight="1">
      <c r="A38" s="31">
        <v>29</v>
      </c>
      <c r="B38" s="31"/>
      <c r="C38" s="32"/>
      <c r="D38" s="32"/>
      <c r="E38" s="33"/>
      <c r="F38" s="33"/>
      <c r="G38" s="33"/>
      <c r="H38" s="33"/>
      <c r="I38" s="33"/>
      <c r="J38" s="33"/>
      <c r="K38" s="33"/>
      <c r="L38" s="7"/>
      <c r="M38" s="30"/>
      <c r="N38" s="30"/>
      <c r="O38" s="30"/>
      <c r="P38" s="93">
        <f t="shared" si="0"/>
        <v>0</v>
      </c>
    </row>
    <row r="39" spans="1:16" ht="30" customHeight="1">
      <c r="A39" s="31">
        <v>30</v>
      </c>
      <c r="B39" s="31"/>
      <c r="C39" s="32"/>
      <c r="D39" s="32"/>
      <c r="E39" s="33"/>
      <c r="F39" s="33"/>
      <c r="G39" s="33"/>
      <c r="H39" s="33"/>
      <c r="I39" s="33"/>
      <c r="J39" s="33"/>
      <c r="K39" s="33"/>
      <c r="L39" s="7"/>
      <c r="M39" s="30"/>
      <c r="N39" s="30"/>
      <c r="O39" s="30"/>
      <c r="P39" s="93">
        <f t="shared" si="0"/>
        <v>0</v>
      </c>
    </row>
    <row r="40" spans="1:16" ht="30" customHeight="1">
      <c r="A40" s="31">
        <v>31</v>
      </c>
      <c r="B40" s="31"/>
      <c r="C40" s="32"/>
      <c r="D40" s="32"/>
      <c r="E40" s="33"/>
      <c r="F40" s="33"/>
      <c r="G40" s="33"/>
      <c r="H40" s="33"/>
      <c r="I40" s="33"/>
      <c r="J40" s="33"/>
      <c r="K40" s="33"/>
      <c r="L40" s="7"/>
      <c r="M40" s="30"/>
      <c r="N40" s="30"/>
      <c r="O40" s="30"/>
      <c r="P40" s="93">
        <f t="shared" si="0"/>
        <v>0</v>
      </c>
    </row>
    <row r="41" spans="1:16" ht="30" customHeight="1">
      <c r="A41" s="31">
        <v>32</v>
      </c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7"/>
      <c r="M41" s="30"/>
      <c r="N41" s="30"/>
      <c r="O41" s="30"/>
      <c r="P41" s="93">
        <f t="shared" si="0"/>
        <v>0</v>
      </c>
    </row>
    <row r="42" spans="1:16" ht="30" customHeight="1">
      <c r="A42" s="31">
        <v>33</v>
      </c>
      <c r="B42" s="31"/>
      <c r="C42" s="32"/>
      <c r="D42" s="32"/>
      <c r="E42" s="33"/>
      <c r="F42" s="33"/>
      <c r="G42" s="33"/>
      <c r="H42" s="33"/>
      <c r="I42" s="33"/>
      <c r="J42" s="33"/>
      <c r="K42" s="33"/>
      <c r="L42" s="7"/>
      <c r="M42" s="30"/>
      <c r="N42" s="30"/>
      <c r="O42" s="30"/>
      <c r="P42" s="93">
        <f t="shared" si="0"/>
        <v>0</v>
      </c>
    </row>
    <row r="43" spans="1:16" ht="30" customHeight="1">
      <c r="A43" s="31">
        <v>34</v>
      </c>
      <c r="B43" s="31"/>
      <c r="C43" s="32"/>
      <c r="D43" s="32"/>
      <c r="E43" s="33"/>
      <c r="F43" s="33"/>
      <c r="G43" s="33"/>
      <c r="H43" s="33"/>
      <c r="I43" s="33"/>
      <c r="J43" s="33"/>
      <c r="K43" s="33"/>
      <c r="L43" s="7"/>
      <c r="M43" s="30"/>
      <c r="N43" s="30"/>
      <c r="O43" s="30"/>
      <c r="P43" s="93">
        <f t="shared" si="0"/>
        <v>0</v>
      </c>
    </row>
    <row r="44" spans="1:16" ht="30" customHeight="1">
      <c r="A44" s="31">
        <v>35</v>
      </c>
      <c r="B44" s="31"/>
      <c r="C44" s="32"/>
      <c r="D44" s="32"/>
      <c r="E44" s="33"/>
      <c r="F44" s="33"/>
      <c r="G44" s="33"/>
      <c r="H44" s="33"/>
      <c r="I44" s="33"/>
      <c r="J44" s="33"/>
      <c r="K44" s="33"/>
      <c r="L44" s="7"/>
      <c r="M44" s="30"/>
      <c r="N44" s="30"/>
      <c r="O44" s="30"/>
      <c r="P44" s="93">
        <f t="shared" si="0"/>
        <v>0</v>
      </c>
    </row>
    <row r="45" spans="1:16" ht="30" customHeight="1">
      <c r="A45" s="31">
        <v>36</v>
      </c>
      <c r="B45" s="31"/>
      <c r="C45" s="32"/>
      <c r="D45" s="32"/>
      <c r="E45" s="33"/>
      <c r="F45" s="33"/>
      <c r="G45" s="33"/>
      <c r="H45" s="33"/>
      <c r="I45" s="33"/>
      <c r="J45" s="33"/>
      <c r="K45" s="33"/>
      <c r="L45" s="7"/>
      <c r="M45" s="30"/>
      <c r="N45" s="30"/>
      <c r="O45" s="30"/>
      <c r="P45" s="93">
        <f t="shared" si="0"/>
        <v>0</v>
      </c>
    </row>
    <row r="46" spans="1:16" ht="30" customHeight="1">
      <c r="A46" s="31">
        <v>37</v>
      </c>
      <c r="B46" s="31"/>
      <c r="C46" s="32"/>
      <c r="D46" s="32"/>
      <c r="E46" s="33"/>
      <c r="F46" s="33"/>
      <c r="G46" s="33"/>
      <c r="H46" s="33"/>
      <c r="I46" s="33"/>
      <c r="J46" s="33"/>
      <c r="K46" s="33"/>
      <c r="L46" s="7"/>
      <c r="M46" s="30"/>
      <c r="N46" s="30"/>
      <c r="O46" s="30"/>
      <c r="P46" s="93">
        <f t="shared" si="0"/>
        <v>0</v>
      </c>
    </row>
    <row r="47" spans="1:16" ht="30" customHeight="1">
      <c r="A47" s="31">
        <v>38</v>
      </c>
      <c r="B47" s="31"/>
      <c r="C47" s="32"/>
      <c r="D47" s="32"/>
      <c r="E47" s="33"/>
      <c r="F47" s="33"/>
      <c r="G47" s="33"/>
      <c r="H47" s="33"/>
      <c r="I47" s="33"/>
      <c r="J47" s="33"/>
      <c r="K47" s="33"/>
      <c r="L47" s="7"/>
      <c r="M47" s="30"/>
      <c r="N47" s="30"/>
      <c r="O47" s="30"/>
      <c r="P47" s="93">
        <f t="shared" si="0"/>
        <v>0</v>
      </c>
    </row>
    <row r="48" spans="1:16" ht="30" customHeight="1">
      <c r="A48" s="31">
        <v>39</v>
      </c>
      <c r="B48" s="31"/>
      <c r="C48" s="32"/>
      <c r="D48" s="32"/>
      <c r="E48" s="33"/>
      <c r="F48" s="33"/>
      <c r="G48" s="33"/>
      <c r="H48" s="33"/>
      <c r="I48" s="33"/>
      <c r="J48" s="33"/>
      <c r="K48" s="33"/>
      <c r="L48" s="7"/>
      <c r="M48" s="30"/>
      <c r="N48" s="30"/>
      <c r="O48" s="30"/>
      <c r="P48" s="93">
        <f t="shared" si="0"/>
        <v>0</v>
      </c>
    </row>
    <row r="49" spans="1:16" ht="30" customHeight="1">
      <c r="A49" s="31">
        <v>40</v>
      </c>
      <c r="B49" s="31"/>
      <c r="C49" s="32"/>
      <c r="D49" s="32"/>
      <c r="E49" s="33"/>
      <c r="F49" s="33"/>
      <c r="G49" s="33"/>
      <c r="H49" s="33"/>
      <c r="I49" s="33"/>
      <c r="J49" s="33"/>
      <c r="K49" s="33"/>
      <c r="L49" s="7"/>
      <c r="M49" s="30"/>
      <c r="N49" s="30"/>
      <c r="O49" s="30"/>
      <c r="P49" s="93">
        <f t="shared" si="0"/>
        <v>0</v>
      </c>
    </row>
    <row r="50" spans="1:16" ht="30" customHeight="1">
      <c r="A50" s="31">
        <v>41</v>
      </c>
      <c r="B50" s="31"/>
      <c r="C50" s="32"/>
      <c r="D50" s="32"/>
      <c r="E50" s="33"/>
      <c r="F50" s="33"/>
      <c r="G50" s="33"/>
      <c r="H50" s="33"/>
      <c r="I50" s="33"/>
      <c r="J50" s="33"/>
      <c r="K50" s="33"/>
      <c r="L50" s="7"/>
      <c r="M50" s="30"/>
      <c r="N50" s="30"/>
      <c r="O50" s="30"/>
      <c r="P50" s="93">
        <f t="shared" si="0"/>
        <v>0</v>
      </c>
    </row>
    <row r="51" spans="1:16" ht="30" customHeight="1">
      <c r="A51" s="31">
        <v>42</v>
      </c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7"/>
      <c r="M51" s="30"/>
      <c r="N51" s="30"/>
      <c r="O51" s="30"/>
      <c r="P51" s="93">
        <f t="shared" si="0"/>
        <v>0</v>
      </c>
    </row>
    <row r="52" spans="1:16" ht="30" customHeight="1">
      <c r="A52" s="31">
        <v>43</v>
      </c>
      <c r="B52" s="31"/>
      <c r="C52" s="32"/>
      <c r="D52" s="32"/>
      <c r="E52" s="33"/>
      <c r="F52" s="33"/>
      <c r="G52" s="33"/>
      <c r="H52" s="33"/>
      <c r="I52" s="33"/>
      <c r="J52" s="33"/>
      <c r="K52" s="33"/>
      <c r="L52" s="7"/>
      <c r="M52" s="30"/>
      <c r="N52" s="30"/>
      <c r="O52" s="30"/>
      <c r="P52" s="93">
        <f t="shared" si="0"/>
        <v>0</v>
      </c>
    </row>
    <row r="53" spans="1:16" ht="30" customHeight="1">
      <c r="A53" s="31">
        <v>44</v>
      </c>
      <c r="B53" s="31"/>
      <c r="C53" s="32"/>
      <c r="D53" s="32"/>
      <c r="E53" s="33"/>
      <c r="F53" s="33"/>
      <c r="G53" s="33"/>
      <c r="H53" s="33"/>
      <c r="I53" s="33"/>
      <c r="J53" s="33"/>
      <c r="K53" s="33"/>
      <c r="L53" s="7"/>
      <c r="M53" s="30"/>
      <c r="N53" s="30"/>
      <c r="O53" s="30"/>
      <c r="P53" s="93">
        <f t="shared" si="0"/>
        <v>0</v>
      </c>
    </row>
    <row r="54" spans="1:16" ht="30" customHeight="1">
      <c r="A54" s="31">
        <v>45</v>
      </c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7"/>
      <c r="M54" s="30"/>
      <c r="N54" s="30"/>
      <c r="O54" s="30"/>
      <c r="P54" s="93">
        <f t="shared" si="0"/>
        <v>0</v>
      </c>
    </row>
    <row r="55" spans="1:16" ht="30" customHeight="1">
      <c r="A55" s="31">
        <v>46</v>
      </c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7"/>
      <c r="M55" s="30"/>
      <c r="N55" s="30"/>
      <c r="O55" s="30"/>
      <c r="P55" s="93">
        <f t="shared" si="0"/>
        <v>0</v>
      </c>
    </row>
    <row r="56" spans="1:16" ht="30" customHeight="1">
      <c r="A56" s="31">
        <v>47</v>
      </c>
      <c r="B56" s="31"/>
      <c r="C56" s="32"/>
      <c r="D56" s="32"/>
      <c r="E56" s="33"/>
      <c r="F56" s="33"/>
      <c r="G56" s="33"/>
      <c r="H56" s="33"/>
      <c r="I56" s="33"/>
      <c r="J56" s="33"/>
      <c r="K56" s="33"/>
      <c r="L56" s="7"/>
      <c r="M56" s="30"/>
      <c r="N56" s="30"/>
      <c r="O56" s="30"/>
      <c r="P56" s="93">
        <f t="shared" si="0"/>
        <v>0</v>
      </c>
    </row>
    <row r="57" spans="1:16" ht="30" customHeight="1">
      <c r="A57" s="31">
        <v>48</v>
      </c>
      <c r="B57" s="31"/>
      <c r="C57" s="32"/>
      <c r="D57" s="32"/>
      <c r="E57" s="33"/>
      <c r="F57" s="33"/>
      <c r="G57" s="33"/>
      <c r="H57" s="33"/>
      <c r="I57" s="33"/>
      <c r="J57" s="33"/>
      <c r="K57" s="33"/>
      <c r="L57" s="7"/>
      <c r="M57" s="30"/>
      <c r="N57" s="30"/>
      <c r="O57" s="30"/>
      <c r="P57" s="93">
        <f t="shared" si="0"/>
        <v>0</v>
      </c>
    </row>
    <row r="58" spans="1:16" ht="30" customHeight="1">
      <c r="A58" s="31">
        <v>49</v>
      </c>
      <c r="B58" s="31"/>
      <c r="C58" s="32"/>
      <c r="D58" s="32"/>
      <c r="E58" s="33"/>
      <c r="F58" s="33"/>
      <c r="G58" s="33"/>
      <c r="H58" s="33"/>
      <c r="I58" s="33"/>
      <c r="J58" s="33"/>
      <c r="K58" s="33"/>
      <c r="L58" s="7"/>
      <c r="M58" s="30"/>
      <c r="N58" s="30"/>
      <c r="O58" s="30"/>
      <c r="P58" s="93">
        <f t="shared" si="0"/>
        <v>0</v>
      </c>
    </row>
    <row r="59" spans="1:16" ht="30" customHeight="1">
      <c r="A59" s="31">
        <v>50</v>
      </c>
      <c r="B59" s="31"/>
      <c r="C59" s="32"/>
      <c r="D59" s="32"/>
      <c r="E59" s="33"/>
      <c r="F59" s="33"/>
      <c r="G59" s="33"/>
      <c r="H59" s="33"/>
      <c r="I59" s="33"/>
      <c r="J59" s="33"/>
      <c r="K59" s="33"/>
      <c r="L59" s="7"/>
      <c r="M59" s="30"/>
      <c r="N59" s="30"/>
      <c r="O59" s="30"/>
      <c r="P59" s="93">
        <f t="shared" si="0"/>
        <v>0</v>
      </c>
    </row>
    <row r="60" ht="15"/>
    <row r="61" spans="1:16" s="88" customFormat="1" ht="15">
      <c r="A61" s="88">
        <v>1</v>
      </c>
      <c r="B61" s="88">
        <v>2</v>
      </c>
      <c r="C61" s="88">
        <v>3</v>
      </c>
      <c r="D61" s="88">
        <v>4</v>
      </c>
      <c r="E61" s="88">
        <v>5</v>
      </c>
      <c r="F61" s="88">
        <v>6</v>
      </c>
      <c r="G61" s="88">
        <v>7</v>
      </c>
      <c r="H61" s="88">
        <v>8</v>
      </c>
      <c r="I61" s="88">
        <v>9</v>
      </c>
      <c r="J61" s="88">
        <v>10</v>
      </c>
      <c r="K61" s="88">
        <v>11</v>
      </c>
      <c r="L61" s="88">
        <v>12</v>
      </c>
      <c r="M61" s="88">
        <v>13</v>
      </c>
      <c r="N61" s="88">
        <v>14</v>
      </c>
      <c r="O61" s="88">
        <v>15</v>
      </c>
      <c r="P61" s="88">
        <v>16</v>
      </c>
    </row>
    <row r="62" ht="15"/>
    <row r="63" ht="15" customHeight="1"/>
    <row r="64" ht="15"/>
    <row r="65" ht="19.5" customHeight="1">
      <c r="B65" s="48" t="s">
        <v>16</v>
      </c>
    </row>
    <row r="66" ht="15" customHeight="1">
      <c r="B66" s="108"/>
    </row>
    <row r="67" ht="15" customHeight="1">
      <c r="B67" s="35" t="s">
        <v>17</v>
      </c>
    </row>
    <row r="68" ht="15" customHeight="1">
      <c r="B68" s="106"/>
    </row>
    <row r="69" spans="2:3" ht="19.5" customHeight="1">
      <c r="B69" s="9"/>
      <c r="C69" s="9"/>
    </row>
    <row r="70" spans="2:3" ht="15">
      <c r="B70" s="1"/>
      <c r="C70" s="1"/>
    </row>
  </sheetData>
  <sheetProtection/>
  <mergeCells count="11">
    <mergeCell ref="E8:H8"/>
    <mergeCell ref="A8:A9"/>
    <mergeCell ref="B8:B9"/>
    <mergeCell ref="C8:C9"/>
    <mergeCell ref="D8:D9"/>
    <mergeCell ref="C1:M1"/>
    <mergeCell ref="L8:O8"/>
    <mergeCell ref="C2:M2"/>
    <mergeCell ref="C3:M3"/>
    <mergeCell ref="C4:M4"/>
    <mergeCell ref="C6:E6"/>
  </mergeCells>
  <printOptions/>
  <pageMargins left="0.61" right="0.28" top="0.33" bottom="0.33" header="0.31496062992126" footer="0.31496062992126"/>
  <pageSetup orientation="landscape" paperSize="9" scale="30" r:id="rId3"/>
  <rowBreaks count="1" manualBreakCount="1">
    <brk id="59" max="15" man="1"/>
  </rowBreaks>
  <colBreaks count="1" manualBreakCount="1">
    <brk id="16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8"/>
  <sheetViews>
    <sheetView zoomScale="80" zoomScaleNormal="80" zoomScalePageLayoutView="0" workbookViewId="0" topLeftCell="A1">
      <selection activeCell="B78" sqref="B78"/>
    </sheetView>
  </sheetViews>
  <sheetFormatPr defaultColWidth="9.140625" defaultRowHeight="15"/>
  <cols>
    <col min="1" max="1" width="9.140625" style="1" customWidth="1"/>
    <col min="2" max="2" width="65.7109375" style="1" customWidth="1"/>
    <col min="3" max="3" width="64.421875" style="1" customWidth="1"/>
    <col min="4" max="4" width="15.00390625" style="1" customWidth="1"/>
    <col min="5" max="16384" width="9.140625" style="1" customWidth="1"/>
  </cols>
  <sheetData>
    <row r="1" spans="1:2" ht="15" customHeight="1">
      <c r="A1" s="126" t="s">
        <v>6</v>
      </c>
      <c r="B1" s="126"/>
    </row>
    <row r="4" spans="1:2" ht="19.5" customHeight="1">
      <c r="A4" s="123" t="s">
        <v>30</v>
      </c>
      <c r="B4" s="124"/>
    </row>
    <row r="5" spans="1:2" ht="19.5" customHeight="1">
      <c r="A5" s="56" t="s">
        <v>124</v>
      </c>
      <c r="B5" s="56" t="s">
        <v>123</v>
      </c>
    </row>
    <row r="6" spans="1:3" ht="19.5" customHeight="1">
      <c r="A6" s="57">
        <v>1</v>
      </c>
      <c r="B6" s="58" t="s">
        <v>37</v>
      </c>
      <c r="C6" s="3"/>
    </row>
    <row r="7" spans="1:3" ht="19.5" customHeight="1">
      <c r="A7" s="57">
        <v>2</v>
      </c>
      <c r="B7" s="58" t="s">
        <v>38</v>
      </c>
      <c r="C7" s="4"/>
    </row>
    <row r="8" spans="1:3" ht="35.25" customHeight="1">
      <c r="A8" s="57">
        <v>3</v>
      </c>
      <c r="B8" s="59" t="s">
        <v>39</v>
      </c>
      <c r="C8" s="2"/>
    </row>
    <row r="9" spans="1:3" ht="34.5" customHeight="1">
      <c r="A9" s="57">
        <v>4</v>
      </c>
      <c r="B9" s="59" t="s">
        <v>40</v>
      </c>
      <c r="C9" s="2"/>
    </row>
    <row r="10" spans="1:3" ht="43.5" customHeight="1">
      <c r="A10" s="57">
        <v>5</v>
      </c>
      <c r="B10" s="59" t="s">
        <v>41</v>
      </c>
      <c r="C10" s="2"/>
    </row>
    <row r="11" spans="1:3" ht="46.5" customHeight="1">
      <c r="A11" s="57">
        <v>6</v>
      </c>
      <c r="B11" s="59" t="s">
        <v>42</v>
      </c>
      <c r="C11" s="2"/>
    </row>
    <row r="14" spans="1:2" ht="19.5" customHeight="1">
      <c r="A14" s="125" t="s">
        <v>18</v>
      </c>
      <c r="B14" s="125"/>
    </row>
    <row r="15" spans="1:2" ht="19.5" customHeight="1">
      <c r="A15" s="56" t="s">
        <v>124</v>
      </c>
      <c r="B15" s="56" t="s">
        <v>123</v>
      </c>
    </row>
    <row r="16" spans="1:3" ht="30" customHeight="1">
      <c r="A16" s="60">
        <v>1</v>
      </c>
      <c r="B16" s="61" t="s">
        <v>43</v>
      </c>
      <c r="C16" s="3"/>
    </row>
    <row r="17" spans="1:3" ht="30" customHeight="1">
      <c r="A17" s="60">
        <v>2</v>
      </c>
      <c r="B17" s="62" t="s">
        <v>44</v>
      </c>
      <c r="C17" s="4"/>
    </row>
    <row r="18" spans="1:3" ht="30" customHeight="1">
      <c r="A18" s="60">
        <v>3</v>
      </c>
      <c r="B18" s="62" t="s">
        <v>45</v>
      </c>
      <c r="C18" s="2"/>
    </row>
    <row r="19" spans="1:3" ht="30" customHeight="1">
      <c r="A19" s="60">
        <v>4</v>
      </c>
      <c r="B19" s="62" t="s">
        <v>46</v>
      </c>
      <c r="C19" s="2"/>
    </row>
    <row r="20" spans="1:3" ht="30" customHeight="1">
      <c r="A20" s="60">
        <v>5</v>
      </c>
      <c r="B20" s="62" t="s">
        <v>47</v>
      </c>
      <c r="C20" s="2"/>
    </row>
    <row r="21" spans="1:3" ht="30" customHeight="1">
      <c r="A21" s="60">
        <v>6</v>
      </c>
      <c r="B21" s="62" t="s">
        <v>48</v>
      </c>
      <c r="C21" s="2"/>
    </row>
    <row r="24" spans="1:2" ht="19.5" customHeight="1">
      <c r="A24" s="123" t="s">
        <v>19</v>
      </c>
      <c r="B24" s="124"/>
    </row>
    <row r="25" spans="1:2" ht="19.5" customHeight="1">
      <c r="A25" s="56" t="s">
        <v>124</v>
      </c>
      <c r="B25" s="56" t="s">
        <v>123</v>
      </c>
    </row>
    <row r="26" spans="1:3" ht="30" customHeight="1">
      <c r="A26" s="63">
        <v>1</v>
      </c>
      <c r="B26" s="64" t="s">
        <v>49</v>
      </c>
      <c r="C26" s="3"/>
    </row>
    <row r="27" spans="1:3" ht="30" customHeight="1">
      <c r="A27" s="63">
        <v>2</v>
      </c>
      <c r="B27" s="64" t="s">
        <v>50</v>
      </c>
      <c r="C27" s="4"/>
    </row>
    <row r="28" spans="1:3" ht="30" customHeight="1">
      <c r="A28" s="63">
        <v>3</v>
      </c>
      <c r="B28" s="64" t="s">
        <v>51</v>
      </c>
      <c r="C28" s="2"/>
    </row>
    <row r="29" spans="1:3" ht="30" customHeight="1">
      <c r="A29" s="63">
        <v>4</v>
      </c>
      <c r="B29" s="64" t="s">
        <v>52</v>
      </c>
      <c r="C29" s="2"/>
    </row>
    <row r="30" spans="1:3" ht="30" customHeight="1">
      <c r="A30" s="63">
        <v>5</v>
      </c>
      <c r="B30" s="64" t="s">
        <v>53</v>
      </c>
      <c r="C30" s="2"/>
    </row>
    <row r="31" spans="1:3" ht="30" customHeight="1">
      <c r="A31" s="63">
        <v>6</v>
      </c>
      <c r="B31" s="64" t="s">
        <v>54</v>
      </c>
      <c r="C31" s="2"/>
    </row>
    <row r="34" spans="1:2" ht="19.5" customHeight="1">
      <c r="A34" s="123" t="s">
        <v>20</v>
      </c>
      <c r="B34" s="124"/>
    </row>
    <row r="35" spans="1:2" ht="19.5" customHeight="1">
      <c r="A35" s="56" t="s">
        <v>124</v>
      </c>
      <c r="B35" s="56" t="s">
        <v>123</v>
      </c>
    </row>
    <row r="36" spans="1:3" ht="30" customHeight="1">
      <c r="A36" s="65">
        <v>1</v>
      </c>
      <c r="B36" s="66" t="s">
        <v>55</v>
      </c>
      <c r="C36" s="3"/>
    </row>
    <row r="37" spans="1:3" ht="30" customHeight="1">
      <c r="A37" s="65">
        <v>2</v>
      </c>
      <c r="B37" s="66" t="s">
        <v>56</v>
      </c>
      <c r="C37" s="4"/>
    </row>
    <row r="38" spans="1:3" ht="30" customHeight="1">
      <c r="A38" s="65">
        <v>3</v>
      </c>
      <c r="B38" s="67" t="s">
        <v>57</v>
      </c>
      <c r="C38" s="2"/>
    </row>
    <row r="39" spans="1:3" ht="30" customHeight="1">
      <c r="A39" s="65">
        <v>4</v>
      </c>
      <c r="B39" s="66" t="s">
        <v>58</v>
      </c>
      <c r="C39" s="2"/>
    </row>
    <row r="40" spans="1:3" ht="30" customHeight="1">
      <c r="A40" s="65">
        <v>5</v>
      </c>
      <c r="B40" s="66" t="s">
        <v>59</v>
      </c>
      <c r="C40" s="2"/>
    </row>
    <row r="41" spans="1:3" ht="49.5" customHeight="1">
      <c r="A41" s="65">
        <v>6</v>
      </c>
      <c r="B41" s="67" t="s">
        <v>60</v>
      </c>
      <c r="C41" s="2"/>
    </row>
    <row r="44" spans="1:2" ht="19.5" customHeight="1">
      <c r="A44" s="123" t="s">
        <v>21</v>
      </c>
      <c r="B44" s="124"/>
    </row>
    <row r="45" spans="1:2" ht="19.5" customHeight="1">
      <c r="A45" s="56" t="s">
        <v>124</v>
      </c>
      <c r="B45" s="56" t="s">
        <v>123</v>
      </c>
    </row>
    <row r="46" spans="1:2" ht="33" customHeight="1">
      <c r="A46" s="68">
        <v>1</v>
      </c>
      <c r="B46" s="69" t="s">
        <v>61</v>
      </c>
    </row>
    <row r="47" spans="1:2" ht="28.5" customHeight="1">
      <c r="A47" s="68">
        <v>2</v>
      </c>
      <c r="B47" s="69" t="s">
        <v>62</v>
      </c>
    </row>
    <row r="48" spans="1:2" ht="38.25" customHeight="1">
      <c r="A48" s="68">
        <v>3</v>
      </c>
      <c r="B48" s="70" t="s">
        <v>63</v>
      </c>
    </row>
    <row r="49" spans="1:2" ht="33" customHeight="1">
      <c r="A49" s="68">
        <v>4</v>
      </c>
      <c r="B49" s="71" t="s">
        <v>64</v>
      </c>
    </row>
    <row r="50" spans="1:2" ht="33" customHeight="1">
      <c r="A50" s="68">
        <v>5</v>
      </c>
      <c r="B50" s="70" t="s">
        <v>65</v>
      </c>
    </row>
    <row r="51" spans="1:2" ht="31.5" customHeight="1">
      <c r="A51" s="68">
        <v>6</v>
      </c>
      <c r="B51" s="70" t="s">
        <v>66</v>
      </c>
    </row>
    <row r="54" spans="1:2" ht="19.5" customHeight="1">
      <c r="A54" s="127" t="s">
        <v>23</v>
      </c>
      <c r="B54" s="128"/>
    </row>
    <row r="55" spans="1:2" ht="19.5" customHeight="1">
      <c r="A55" s="50" t="s">
        <v>1</v>
      </c>
      <c r="B55" s="50" t="s">
        <v>5</v>
      </c>
    </row>
    <row r="56" spans="1:2" ht="30" customHeight="1">
      <c r="A56" s="50">
        <v>1</v>
      </c>
      <c r="B56" s="51" t="s">
        <v>67</v>
      </c>
    </row>
    <row r="57" spans="1:2" ht="30" customHeight="1">
      <c r="A57" s="50">
        <v>2</v>
      </c>
      <c r="B57" s="51" t="s">
        <v>68</v>
      </c>
    </row>
    <row r="58" spans="1:2" ht="30" customHeight="1">
      <c r="A58" s="50">
        <v>3</v>
      </c>
      <c r="B58" s="52" t="s">
        <v>69</v>
      </c>
    </row>
    <row r="59" spans="1:2" ht="30" customHeight="1">
      <c r="A59" s="50">
        <v>4</v>
      </c>
      <c r="B59" s="53" t="s">
        <v>70</v>
      </c>
    </row>
    <row r="60" spans="1:2" ht="30" customHeight="1">
      <c r="A60" s="50">
        <v>5</v>
      </c>
      <c r="B60" s="54" t="s">
        <v>71</v>
      </c>
    </row>
    <row r="61" spans="1:2" ht="30" customHeight="1">
      <c r="A61" s="50">
        <v>6</v>
      </c>
      <c r="B61" s="55" t="s">
        <v>72</v>
      </c>
    </row>
    <row r="64" spans="1:2" ht="19.5" customHeight="1">
      <c r="A64" s="123" t="s">
        <v>25</v>
      </c>
      <c r="B64" s="124"/>
    </row>
    <row r="65" spans="1:2" ht="19.5" customHeight="1">
      <c r="A65" s="56" t="s">
        <v>124</v>
      </c>
      <c r="B65" s="56" t="s">
        <v>123</v>
      </c>
    </row>
    <row r="66" spans="1:2" ht="25.5" customHeight="1">
      <c r="A66" s="72">
        <v>1</v>
      </c>
      <c r="B66" s="73" t="s">
        <v>73</v>
      </c>
    </row>
    <row r="67" spans="1:2" ht="27.75" customHeight="1">
      <c r="A67" s="72">
        <v>2</v>
      </c>
      <c r="B67" s="74" t="s">
        <v>74</v>
      </c>
    </row>
    <row r="68" spans="1:2" ht="36.75" customHeight="1">
      <c r="A68" s="72">
        <v>3</v>
      </c>
      <c r="B68" s="74" t="s">
        <v>75</v>
      </c>
    </row>
    <row r="69" spans="1:2" ht="29.25" customHeight="1">
      <c r="A69" s="72">
        <v>4</v>
      </c>
      <c r="B69" s="74" t="s">
        <v>76</v>
      </c>
    </row>
    <row r="70" spans="1:2" ht="33.75" customHeight="1">
      <c r="A70" s="72">
        <v>5</v>
      </c>
      <c r="B70" s="74" t="s">
        <v>77</v>
      </c>
    </row>
    <row r="71" spans="1:2" ht="30" customHeight="1">
      <c r="A71" s="72">
        <v>6</v>
      </c>
      <c r="B71" s="74" t="s">
        <v>78</v>
      </c>
    </row>
    <row r="73" ht="6.75" customHeight="1"/>
    <row r="74" spans="1:2" ht="33" customHeight="1">
      <c r="A74" s="123" t="s">
        <v>26</v>
      </c>
      <c r="B74" s="124"/>
    </row>
    <row r="75" spans="1:2" ht="15">
      <c r="A75" s="56" t="s">
        <v>124</v>
      </c>
      <c r="B75" s="56" t="s">
        <v>123</v>
      </c>
    </row>
    <row r="76" spans="1:2" ht="34.5" customHeight="1">
      <c r="A76" s="68">
        <v>1</v>
      </c>
      <c r="B76" s="75" t="s">
        <v>79</v>
      </c>
    </row>
    <row r="77" spans="1:2" ht="34.5" customHeight="1">
      <c r="A77" s="68">
        <v>2</v>
      </c>
      <c r="B77" s="75" t="s">
        <v>80</v>
      </c>
    </row>
    <row r="78" spans="1:2" ht="34.5" customHeight="1">
      <c r="A78" s="68">
        <v>3</v>
      </c>
      <c r="B78" s="75" t="s">
        <v>81</v>
      </c>
    </row>
    <row r="79" spans="1:2" ht="34.5" customHeight="1">
      <c r="A79" s="68">
        <v>4</v>
      </c>
      <c r="B79" s="75" t="s">
        <v>82</v>
      </c>
    </row>
    <row r="80" spans="1:2" ht="34.5" customHeight="1">
      <c r="A80" s="68">
        <v>5</v>
      </c>
      <c r="B80" s="75" t="s">
        <v>83</v>
      </c>
    </row>
    <row r="81" spans="1:2" ht="34.5" customHeight="1">
      <c r="A81" s="68">
        <v>6</v>
      </c>
      <c r="B81" s="76" t="s">
        <v>84</v>
      </c>
    </row>
    <row r="83" spans="1:2" ht="15.75">
      <c r="A83" s="123" t="s">
        <v>27</v>
      </c>
      <c r="B83" s="124"/>
    </row>
    <row r="84" spans="1:2" ht="15">
      <c r="A84" s="56" t="s">
        <v>124</v>
      </c>
      <c r="B84" s="56" t="s">
        <v>123</v>
      </c>
    </row>
    <row r="85" spans="1:2" ht="34.5" customHeight="1">
      <c r="A85" s="77">
        <v>1</v>
      </c>
      <c r="B85" s="78" t="s">
        <v>85</v>
      </c>
    </row>
    <row r="86" spans="1:2" ht="34.5" customHeight="1">
      <c r="A86" s="77">
        <v>2</v>
      </c>
      <c r="B86" s="78" t="s">
        <v>86</v>
      </c>
    </row>
    <row r="87" spans="1:2" ht="34.5" customHeight="1">
      <c r="A87" s="77">
        <v>3</v>
      </c>
      <c r="B87" s="78" t="s">
        <v>87</v>
      </c>
    </row>
    <row r="88" spans="1:2" ht="34.5" customHeight="1">
      <c r="A88" s="77">
        <v>4</v>
      </c>
      <c r="B88" s="78" t="s">
        <v>88</v>
      </c>
    </row>
    <row r="89" spans="1:2" ht="47.25" customHeight="1">
      <c r="A89" s="77">
        <v>5</v>
      </c>
      <c r="B89" s="78" t="s">
        <v>89</v>
      </c>
    </row>
    <row r="90" spans="1:2" ht="40.5" customHeight="1">
      <c r="A90" s="77">
        <v>6</v>
      </c>
      <c r="B90" s="78" t="s">
        <v>90</v>
      </c>
    </row>
    <row r="92" spans="1:2" ht="15.75">
      <c r="A92" s="123" t="s">
        <v>28</v>
      </c>
      <c r="B92" s="124"/>
    </row>
    <row r="93" spans="1:2" ht="15">
      <c r="A93" s="56" t="s">
        <v>124</v>
      </c>
      <c r="B93" s="56" t="s">
        <v>123</v>
      </c>
    </row>
    <row r="94" spans="1:2" ht="34.5" customHeight="1">
      <c r="A94" s="79">
        <v>1</v>
      </c>
      <c r="B94" s="80" t="s">
        <v>31</v>
      </c>
    </row>
    <row r="95" spans="1:2" ht="34.5" customHeight="1">
      <c r="A95" s="79">
        <v>2</v>
      </c>
      <c r="B95" s="81" t="s">
        <v>32</v>
      </c>
    </row>
    <row r="96" spans="1:2" ht="34.5" customHeight="1">
      <c r="A96" s="79">
        <v>3</v>
      </c>
      <c r="B96" s="81" t="s">
        <v>33</v>
      </c>
    </row>
    <row r="97" spans="1:2" ht="34.5" customHeight="1">
      <c r="A97" s="79">
        <v>4</v>
      </c>
      <c r="B97" s="81" t="s">
        <v>34</v>
      </c>
    </row>
    <row r="98" spans="1:2" ht="34.5" customHeight="1">
      <c r="A98" s="79">
        <v>5</v>
      </c>
      <c r="B98" s="81" t="s">
        <v>35</v>
      </c>
    </row>
    <row r="99" spans="1:2" ht="34.5" customHeight="1">
      <c r="A99" s="79">
        <v>6</v>
      </c>
      <c r="B99" s="80" t="s">
        <v>36</v>
      </c>
    </row>
    <row r="101" spans="1:2" ht="15.75">
      <c r="A101" s="123" t="s">
        <v>29</v>
      </c>
      <c r="B101" s="124"/>
    </row>
    <row r="102" spans="1:2" ht="15">
      <c r="A102" s="56" t="s">
        <v>124</v>
      </c>
      <c r="B102" s="56" t="s">
        <v>123</v>
      </c>
    </row>
    <row r="103" spans="1:2" ht="34.5" customHeight="1">
      <c r="A103" s="82">
        <v>1</v>
      </c>
      <c r="B103" s="83" t="s">
        <v>91</v>
      </c>
    </row>
    <row r="104" spans="1:2" ht="34.5" customHeight="1">
      <c r="A104" s="82">
        <v>2</v>
      </c>
      <c r="B104" s="83" t="s">
        <v>92</v>
      </c>
    </row>
    <row r="105" spans="1:2" ht="34.5" customHeight="1">
      <c r="A105" s="82">
        <v>3</v>
      </c>
      <c r="B105" s="83" t="s">
        <v>93</v>
      </c>
    </row>
    <row r="106" spans="1:2" ht="34.5" customHeight="1">
      <c r="A106" s="82">
        <v>4</v>
      </c>
      <c r="B106" s="84" t="s">
        <v>94</v>
      </c>
    </row>
    <row r="107" spans="1:2" ht="34.5" customHeight="1">
      <c r="A107" s="82">
        <v>5</v>
      </c>
      <c r="B107" s="84" t="s">
        <v>95</v>
      </c>
    </row>
    <row r="108" spans="1:2" ht="48" customHeight="1">
      <c r="A108" s="82">
        <v>6</v>
      </c>
      <c r="B108" s="84" t="s">
        <v>96</v>
      </c>
    </row>
  </sheetData>
  <sheetProtection password="C905" sheet="1"/>
  <mergeCells count="12">
    <mergeCell ref="A4:B4"/>
    <mergeCell ref="A1:B1"/>
    <mergeCell ref="A64:B64"/>
    <mergeCell ref="A54:B54"/>
    <mergeCell ref="A44:B44"/>
    <mergeCell ref="A34:B34"/>
    <mergeCell ref="A92:B92"/>
    <mergeCell ref="A101:B101"/>
    <mergeCell ref="A83:B83"/>
    <mergeCell ref="A74:B74"/>
    <mergeCell ref="A24:B24"/>
    <mergeCell ref="A14:B1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C1:L69"/>
  <sheetViews>
    <sheetView showGridLines="0" zoomScale="60" zoomScaleNormal="60" zoomScalePageLayoutView="0" workbookViewId="0" topLeftCell="A1">
      <selection activeCell="I7" sqref="I7"/>
    </sheetView>
  </sheetViews>
  <sheetFormatPr defaultColWidth="0" defaultRowHeight="15" zeroHeight="1"/>
  <cols>
    <col min="1" max="1" width="5.7109375" style="1" customWidth="1"/>
    <col min="2" max="2" width="6.7109375" style="1" customWidth="1"/>
    <col min="3" max="3" width="23.421875" style="1" customWidth="1"/>
    <col min="4" max="4" width="5.421875" style="1" customWidth="1"/>
    <col min="5" max="5" width="2.7109375" style="1" customWidth="1"/>
    <col min="6" max="6" width="20.421875" style="1" customWidth="1"/>
    <col min="7" max="7" width="5.7109375" style="1" customWidth="1"/>
    <col min="8" max="8" width="89.421875" style="1" customWidth="1"/>
    <col min="9" max="9" width="7.00390625" style="1" bestFit="1" customWidth="1"/>
    <col min="10" max="10" width="6.00390625" style="1" customWidth="1"/>
    <col min="11" max="12" width="25.421875" style="1" bestFit="1" customWidth="1"/>
    <col min="13" max="13" width="2.140625" style="1" hidden="1" customWidth="1"/>
    <col min="14" max="14" width="10.140625" style="1" hidden="1" customWidth="1"/>
    <col min="15" max="15" width="9.140625" style="1" hidden="1" customWidth="1"/>
    <col min="16" max="16" width="9.140625" style="1" customWidth="1"/>
    <col min="17" max="19" width="0" style="1" hidden="1" customWidth="1"/>
    <col min="20" max="16384" width="9.140625" style="1" hidden="1" customWidth="1"/>
  </cols>
  <sheetData>
    <row r="1" spans="3:8" ht="14.25">
      <c r="C1" s="152">
        <f>'DATA MAKLUMAT MURID'!C1:M1</f>
        <v>0</v>
      </c>
      <c r="D1" s="152"/>
      <c r="E1" s="152"/>
      <c r="F1" s="152"/>
      <c r="G1" s="152"/>
      <c r="H1" s="152"/>
    </row>
    <row r="2" spans="3:8" ht="14.25">
      <c r="C2" s="152">
        <f>'DATA MAKLUMAT MURID'!C2:M2</f>
        <v>0</v>
      </c>
      <c r="D2" s="152"/>
      <c r="E2" s="152"/>
      <c r="F2" s="152"/>
      <c r="G2" s="152"/>
      <c r="H2" s="152"/>
    </row>
    <row r="3" spans="3:8" ht="14.25">
      <c r="C3" s="17"/>
      <c r="D3" s="17"/>
      <c r="E3" s="17"/>
      <c r="F3" s="17"/>
      <c r="G3" s="17"/>
      <c r="H3" s="17"/>
    </row>
    <row r="4" spans="3:8" ht="14.25">
      <c r="C4" s="152" t="str">
        <f>'DATA MAKLUMAT MURID'!C4:M4</f>
        <v>PENTAKSIRAN MATA PELAJARAN SEJARAH TAHUN </v>
      </c>
      <c r="D4" s="152"/>
      <c r="E4" s="152"/>
      <c r="F4" s="152"/>
      <c r="G4" s="152"/>
      <c r="H4" s="152"/>
    </row>
    <row r="5" spans="3:5" ht="15">
      <c r="C5" s="9"/>
      <c r="D5" s="9"/>
      <c r="E5" s="9"/>
    </row>
    <row r="6" spans="3:5" ht="15">
      <c r="C6" s="9"/>
      <c r="D6" s="9"/>
      <c r="E6" s="9"/>
    </row>
    <row r="7" ht="14.25">
      <c r="I7" s="8">
        <v>1</v>
      </c>
    </row>
    <row r="8" spans="3:9" ht="15">
      <c r="C8" s="1" t="s">
        <v>8</v>
      </c>
      <c r="E8" s="1" t="s">
        <v>7</v>
      </c>
      <c r="F8" s="43">
        <f>VLOOKUP($I$7,'DATA MAKLUMAT MURID'!$A$10:$P$59,2)</f>
        <v>0</v>
      </c>
      <c r="G8" s="43"/>
      <c r="H8" s="43"/>
      <c r="I8" s="43"/>
    </row>
    <row r="9" spans="3:9" ht="15">
      <c r="C9" s="1" t="s">
        <v>9</v>
      </c>
      <c r="E9" s="1" t="s">
        <v>7</v>
      </c>
      <c r="F9" s="86">
        <f>VLOOKUP($I$7,'DATA MAKLUMAT MURID'!$A$10:$P$59,3)</f>
        <v>0</v>
      </c>
      <c r="G9" s="43"/>
      <c r="H9" s="43"/>
      <c r="I9" s="9"/>
    </row>
    <row r="10" spans="3:8" ht="15">
      <c r="C10" s="1" t="s">
        <v>10</v>
      </c>
      <c r="E10" s="1" t="s">
        <v>7</v>
      </c>
      <c r="F10" s="43">
        <f>VLOOKUP($I$7,'DATA MAKLUMAT MURID'!$A$10:$P$59,4)</f>
        <v>0</v>
      </c>
      <c r="G10" s="43"/>
      <c r="H10" s="43"/>
    </row>
    <row r="11" spans="3:8" ht="15">
      <c r="C11" s="1" t="s">
        <v>11</v>
      </c>
      <c r="E11" s="1" t="s">
        <v>7</v>
      </c>
      <c r="F11" s="44">
        <f>'DATA MAKLUMAT MURID'!N6</f>
        <v>0</v>
      </c>
      <c r="G11" s="44"/>
      <c r="H11" s="44"/>
    </row>
    <row r="12" spans="3:8" ht="15">
      <c r="C12" s="1" t="s">
        <v>103</v>
      </c>
      <c r="E12" s="1" t="s">
        <v>7</v>
      </c>
      <c r="F12" s="44">
        <f>'DATA MAKLUMAT MURID'!C6</f>
        <v>0</v>
      </c>
      <c r="G12" s="44"/>
      <c r="H12" s="44"/>
    </row>
    <row r="13" spans="3:8" ht="15">
      <c r="C13" s="1" t="s">
        <v>12</v>
      </c>
      <c r="E13" s="1" t="s">
        <v>7</v>
      </c>
      <c r="F13" s="129"/>
      <c r="G13" s="130"/>
      <c r="H13" s="44"/>
    </row>
    <row r="14" ht="14.25"/>
    <row r="15" ht="14.25"/>
    <row r="16" ht="18">
      <c r="H16" s="24"/>
    </row>
    <row r="17" spans="3:5" ht="22.5" customHeight="1">
      <c r="C17" s="18"/>
      <c r="D17" s="18"/>
      <c r="E17" s="18"/>
    </row>
    <row r="18" spans="3:5" ht="15">
      <c r="C18" s="9"/>
      <c r="D18" s="9"/>
      <c r="E18" s="9"/>
    </row>
    <row r="19" ht="15">
      <c r="C19" s="1" t="s">
        <v>127</v>
      </c>
    </row>
    <row r="20" spans="6:9" ht="14.25">
      <c r="F20" s="10"/>
      <c r="G20" s="10"/>
      <c r="H20" s="10"/>
      <c r="I20" s="10"/>
    </row>
    <row r="21" spans="3:9" ht="39.75" customHeight="1">
      <c r="C21" s="153" t="s">
        <v>129</v>
      </c>
      <c r="D21" s="154"/>
      <c r="E21" s="155"/>
      <c r="F21" s="87" t="s">
        <v>128</v>
      </c>
      <c r="G21" s="138" t="s">
        <v>15</v>
      </c>
      <c r="H21" s="139"/>
      <c r="I21" s="10"/>
    </row>
    <row r="22" spans="3:9" ht="30" customHeight="1">
      <c r="C22" s="142" t="s">
        <v>97</v>
      </c>
      <c r="D22" s="143"/>
      <c r="E22" s="144"/>
      <c r="F22" s="131">
        <f>VLOOKUP($I$7,'DATA MAKLUMAT MURID'!$A$10:$P$59,5)</f>
        <v>0</v>
      </c>
      <c r="G22" s="25"/>
      <c r="H22" s="21"/>
      <c r="I22" s="10"/>
    </row>
    <row r="23" spans="3:9" ht="30" customHeight="1">
      <c r="C23" s="145"/>
      <c r="D23" s="146"/>
      <c r="E23" s="147"/>
      <c r="F23" s="132"/>
      <c r="G23" s="136" t="e">
        <f>VLOOKUP(F22,'DATA PERNYATAAN BAND'!A6:B11,2)</f>
        <v>#N/A</v>
      </c>
      <c r="H23" s="137"/>
      <c r="I23" s="10"/>
    </row>
    <row r="24" spans="3:9" ht="30" customHeight="1">
      <c r="C24" s="148"/>
      <c r="D24" s="149"/>
      <c r="E24" s="150"/>
      <c r="F24" s="133"/>
      <c r="G24" s="27"/>
      <c r="H24" s="16"/>
      <c r="I24" s="10"/>
    </row>
    <row r="25" spans="3:9" ht="30" customHeight="1">
      <c r="C25" s="142" t="s">
        <v>98</v>
      </c>
      <c r="D25" s="143"/>
      <c r="E25" s="144"/>
      <c r="F25" s="131">
        <f>VLOOKUP($I$7,'DATA MAKLUMAT MURID'!$A$10:$P$59,6)</f>
        <v>0</v>
      </c>
      <c r="G25" s="25"/>
      <c r="H25" s="21"/>
      <c r="I25" s="10"/>
    </row>
    <row r="26" spans="3:9" ht="30" customHeight="1">
      <c r="C26" s="145"/>
      <c r="D26" s="146"/>
      <c r="E26" s="147"/>
      <c r="F26" s="132"/>
      <c r="G26" s="136" t="e">
        <f>VLOOKUP(F25,'DATA PERNYATAAN BAND'!A16:B21,2)</f>
        <v>#N/A</v>
      </c>
      <c r="H26" s="137"/>
      <c r="I26" s="10"/>
    </row>
    <row r="27" spans="3:9" ht="30" customHeight="1">
      <c r="C27" s="148"/>
      <c r="D27" s="149"/>
      <c r="E27" s="150"/>
      <c r="F27" s="133"/>
      <c r="G27" s="26"/>
      <c r="H27" s="11"/>
      <c r="I27" s="10"/>
    </row>
    <row r="28" spans="3:9" ht="30" customHeight="1">
      <c r="C28" s="142" t="s">
        <v>19</v>
      </c>
      <c r="D28" s="143"/>
      <c r="E28" s="144"/>
      <c r="F28" s="131">
        <f>VLOOKUP($I$7,'DATA MAKLUMAT MURID'!$A$10:$P$59,7)</f>
        <v>0</v>
      </c>
      <c r="G28" s="25"/>
      <c r="H28" s="21"/>
      <c r="I28" s="10"/>
    </row>
    <row r="29" spans="3:9" ht="30" customHeight="1">
      <c r="C29" s="145"/>
      <c r="D29" s="146"/>
      <c r="E29" s="147"/>
      <c r="F29" s="132"/>
      <c r="G29" s="136" t="e">
        <f>VLOOKUP(F28,'DATA PERNYATAAN BAND'!A26:B31,2)</f>
        <v>#N/A</v>
      </c>
      <c r="H29" s="137"/>
      <c r="I29" s="10"/>
    </row>
    <row r="30" spans="3:9" ht="30" customHeight="1">
      <c r="C30" s="148"/>
      <c r="D30" s="149"/>
      <c r="E30" s="150"/>
      <c r="F30" s="133"/>
      <c r="G30" s="26"/>
      <c r="H30" s="12"/>
      <c r="I30" s="10"/>
    </row>
    <row r="31" spans="3:9" ht="30" customHeight="1">
      <c r="C31" s="142" t="s">
        <v>20</v>
      </c>
      <c r="D31" s="143"/>
      <c r="E31" s="144"/>
      <c r="F31" s="131">
        <f>VLOOKUP($I$7,'DATA MAKLUMAT MURID'!$A$10:$P$59,8)</f>
        <v>0</v>
      </c>
      <c r="G31" s="25"/>
      <c r="H31" s="21"/>
      <c r="I31" s="10"/>
    </row>
    <row r="32" spans="3:9" ht="30" customHeight="1">
      <c r="C32" s="145"/>
      <c r="D32" s="146"/>
      <c r="E32" s="147"/>
      <c r="F32" s="132"/>
      <c r="G32" s="134" t="e">
        <f>VLOOKUP(F31,'DATA PERNYATAAN BAND'!A36:B41,2)</f>
        <v>#N/A</v>
      </c>
      <c r="H32" s="135"/>
      <c r="I32" s="10"/>
    </row>
    <row r="33" spans="3:8" ht="30" customHeight="1">
      <c r="C33" s="148"/>
      <c r="D33" s="149"/>
      <c r="E33" s="150"/>
      <c r="F33" s="133"/>
      <c r="G33" s="26"/>
      <c r="H33" s="13"/>
    </row>
    <row r="34" spans="3:8" ht="30" customHeight="1">
      <c r="C34" s="142" t="s">
        <v>21</v>
      </c>
      <c r="D34" s="143"/>
      <c r="E34" s="144"/>
      <c r="F34" s="131">
        <f>VLOOKUP($I$7,'DATA MAKLUMAT MURID'!$A$10:$P$59,9)</f>
        <v>0</v>
      </c>
      <c r="G34" s="25"/>
      <c r="H34" s="21"/>
    </row>
    <row r="35" spans="3:8" ht="30" customHeight="1">
      <c r="C35" s="145"/>
      <c r="D35" s="146"/>
      <c r="E35" s="147"/>
      <c r="F35" s="132"/>
      <c r="G35" s="134" t="e">
        <f>VLOOKUP(F34,'DATA PERNYATAAN BAND'!A46:B51,2)</f>
        <v>#N/A</v>
      </c>
      <c r="H35" s="135"/>
    </row>
    <row r="36" spans="3:8" ht="30" customHeight="1">
      <c r="C36" s="148"/>
      <c r="D36" s="149"/>
      <c r="E36" s="150"/>
      <c r="F36" s="133"/>
      <c r="G36" s="27"/>
      <c r="H36" s="11"/>
    </row>
    <row r="37" spans="3:8" ht="30" customHeight="1">
      <c r="C37" s="142" t="s">
        <v>22</v>
      </c>
      <c r="D37" s="143"/>
      <c r="E37" s="144"/>
      <c r="F37" s="131">
        <f>VLOOKUP($I$7,'DATA MAKLUMAT MURID'!$A$10:$P$59,10)</f>
        <v>0</v>
      </c>
      <c r="G37" s="25"/>
      <c r="H37" s="21"/>
    </row>
    <row r="38" spans="3:8" ht="30" customHeight="1">
      <c r="C38" s="145"/>
      <c r="D38" s="146"/>
      <c r="E38" s="147"/>
      <c r="F38" s="132"/>
      <c r="G38" s="134" t="e">
        <f>VLOOKUP(F37,'DATA PERNYATAAN BAND'!A56:B61,2)</f>
        <v>#N/A</v>
      </c>
      <c r="H38" s="135"/>
    </row>
    <row r="39" spans="3:8" ht="30" customHeight="1">
      <c r="C39" s="148"/>
      <c r="D39" s="149"/>
      <c r="E39" s="150"/>
      <c r="F39" s="133"/>
      <c r="G39" s="36"/>
      <c r="H39" s="39"/>
    </row>
    <row r="40" spans="3:8" ht="30" customHeight="1">
      <c r="C40" s="142" t="s">
        <v>24</v>
      </c>
      <c r="D40" s="143"/>
      <c r="E40" s="144"/>
      <c r="F40" s="131">
        <f>VLOOKUP($I$7,'DATA MAKLUMAT MURID'!$A$10:$P$59,11)</f>
        <v>0</v>
      </c>
      <c r="G40" s="28"/>
      <c r="H40" s="40"/>
    </row>
    <row r="41" spans="3:8" ht="30" customHeight="1">
      <c r="C41" s="145"/>
      <c r="D41" s="146"/>
      <c r="E41" s="147"/>
      <c r="F41" s="132"/>
      <c r="G41" s="134" t="e">
        <f>VLOOKUP(F40,'DATA PERNYATAAN BAND'!A66:B71,2)</f>
        <v>#N/A</v>
      </c>
      <c r="H41" s="135"/>
    </row>
    <row r="42" spans="3:8" ht="30" customHeight="1">
      <c r="C42" s="148"/>
      <c r="D42" s="149"/>
      <c r="E42" s="150"/>
      <c r="F42" s="133"/>
      <c r="G42" s="38"/>
      <c r="H42" s="11"/>
    </row>
    <row r="43" spans="3:8" ht="30" customHeight="1">
      <c r="C43" s="142" t="s">
        <v>99</v>
      </c>
      <c r="D43" s="143"/>
      <c r="E43" s="144"/>
      <c r="F43" s="131">
        <f>VLOOKUP($I$7,'DATA MAKLUMAT MURID'!$A$10:$P$59,12)</f>
        <v>0</v>
      </c>
      <c r="G43" s="28"/>
      <c r="H43" s="40"/>
    </row>
    <row r="44" spans="3:8" ht="30" customHeight="1">
      <c r="C44" s="145"/>
      <c r="D44" s="146"/>
      <c r="E44" s="147"/>
      <c r="F44" s="132"/>
      <c r="G44" s="134" t="e">
        <f>VLOOKUP(F43,'DATA PERNYATAAN BAND'!A76:B81,2)</f>
        <v>#N/A</v>
      </c>
      <c r="H44" s="135"/>
    </row>
    <row r="45" spans="3:8" ht="30" customHeight="1">
      <c r="C45" s="148"/>
      <c r="D45" s="149"/>
      <c r="E45" s="150"/>
      <c r="F45" s="133"/>
      <c r="G45" s="29"/>
      <c r="H45" s="39"/>
    </row>
    <row r="46" spans="3:8" ht="30" customHeight="1">
      <c r="C46" s="142" t="s">
        <v>100</v>
      </c>
      <c r="D46" s="143"/>
      <c r="E46" s="144"/>
      <c r="F46" s="131">
        <f>VLOOKUP($I$7,'DATA MAKLUMAT MURID'!$A$10:$P$59,13)</f>
        <v>0</v>
      </c>
      <c r="G46" s="28"/>
      <c r="H46" s="40"/>
    </row>
    <row r="47" spans="3:8" ht="30" customHeight="1">
      <c r="C47" s="145"/>
      <c r="D47" s="146"/>
      <c r="E47" s="147"/>
      <c r="F47" s="132"/>
      <c r="G47" s="136" t="e">
        <f>VLOOKUP(F46,'DATA PERNYATAAN BAND'!A85:B90,2)</f>
        <v>#N/A</v>
      </c>
      <c r="H47" s="137"/>
    </row>
    <row r="48" spans="3:8" ht="30" customHeight="1">
      <c r="C48" s="148"/>
      <c r="D48" s="149"/>
      <c r="E48" s="150"/>
      <c r="F48" s="133"/>
      <c r="G48" s="29"/>
      <c r="H48" s="39"/>
    </row>
    <row r="49" spans="3:8" ht="30" customHeight="1">
      <c r="C49" s="142" t="s">
        <v>101</v>
      </c>
      <c r="D49" s="143"/>
      <c r="E49" s="144"/>
      <c r="F49" s="131">
        <f>VLOOKUP($I$7,'DATA MAKLUMAT MURID'!$A$10:$P$59,14)</f>
        <v>0</v>
      </c>
      <c r="G49" s="38"/>
      <c r="H49" s="11"/>
    </row>
    <row r="50" spans="3:8" ht="30" customHeight="1">
      <c r="C50" s="145"/>
      <c r="D50" s="146"/>
      <c r="E50" s="147"/>
      <c r="F50" s="132"/>
      <c r="G50" s="136" t="e">
        <f>VLOOKUP(F49,'DATA PERNYATAAN BAND'!A94:B99,2)</f>
        <v>#N/A</v>
      </c>
      <c r="H50" s="137"/>
    </row>
    <row r="51" spans="3:8" ht="30" customHeight="1">
      <c r="C51" s="148"/>
      <c r="D51" s="149"/>
      <c r="E51" s="150"/>
      <c r="F51" s="133"/>
      <c r="G51" s="38"/>
      <c r="H51" s="11"/>
    </row>
    <row r="52" spans="3:8" ht="30" customHeight="1">
      <c r="C52" s="142" t="s">
        <v>102</v>
      </c>
      <c r="D52" s="143"/>
      <c r="E52" s="144"/>
      <c r="F52" s="131">
        <f>VLOOKUP($I$7,'DATA MAKLUMAT MURID'!$A$10:$P$59,15)</f>
        <v>0</v>
      </c>
      <c r="G52" s="28"/>
      <c r="H52" s="21"/>
    </row>
    <row r="53" spans="3:8" ht="30" customHeight="1">
      <c r="C53" s="145"/>
      <c r="D53" s="146"/>
      <c r="E53" s="147"/>
      <c r="F53" s="132"/>
      <c r="G53" s="134" t="e">
        <f>VLOOKUP(F52,'DATA PERNYATAAN BAND'!A103:B108,2)</f>
        <v>#N/A</v>
      </c>
      <c r="H53" s="135"/>
    </row>
    <row r="54" spans="3:12" ht="30" customHeight="1">
      <c r="C54" s="148"/>
      <c r="D54" s="149"/>
      <c r="E54" s="150"/>
      <c r="F54" s="133"/>
      <c r="G54" s="29"/>
      <c r="H54" s="14"/>
      <c r="L54" s="1">
        <f>IF(K54=0,"",K54)</f>
      </c>
    </row>
    <row r="55" ht="14.25">
      <c r="L55" s="1">
        <f>IF(K55=0,"",K55)</f>
      </c>
    </row>
    <row r="56" ht="14.25"/>
    <row r="57" ht="14.25"/>
    <row r="58" ht="14.25"/>
    <row r="59" spans="3:8" ht="15">
      <c r="C59" s="9" t="s">
        <v>126</v>
      </c>
      <c r="D59" s="9"/>
      <c r="E59" s="9"/>
      <c r="H59" s="15"/>
    </row>
    <row r="60" spans="3:6" ht="14.25">
      <c r="C60" s="157">
        <f>F12</f>
        <v>0</v>
      </c>
      <c r="D60" s="157"/>
      <c r="E60" s="157"/>
      <c r="F60" s="157"/>
    </row>
    <row r="61" spans="3:7" ht="14.25">
      <c r="C61" s="158" t="s">
        <v>105</v>
      </c>
      <c r="D61" s="158"/>
      <c r="E61" s="158"/>
      <c r="F61" s="158"/>
      <c r="G61" s="23"/>
    </row>
    <row r="62" spans="3:7" ht="14.25">
      <c r="C62" s="49"/>
      <c r="D62" s="49"/>
      <c r="E62" s="49"/>
      <c r="F62" s="49"/>
      <c r="G62" s="23"/>
    </row>
    <row r="63" spans="3:7" ht="14.25">
      <c r="C63" s="49"/>
      <c r="D63" s="49"/>
      <c r="E63" s="49"/>
      <c r="F63" s="49"/>
      <c r="G63" s="23"/>
    </row>
    <row r="64" ht="14.25"/>
    <row r="65" ht="14.25"/>
    <row r="66" spans="3:6" ht="15">
      <c r="C66" s="156" t="s">
        <v>125</v>
      </c>
      <c r="D66" s="156"/>
      <c r="E66" s="156"/>
      <c r="F66" s="156"/>
    </row>
    <row r="67" spans="3:6" ht="15">
      <c r="C67" s="141"/>
      <c r="D67" s="141"/>
      <c r="E67" s="141"/>
      <c r="F67" s="141"/>
    </row>
    <row r="68" spans="3:6" ht="15">
      <c r="C68" s="151" t="str">
        <f>'DATA MAKLUMAT MURID'!$B$67</f>
        <v>GURU BESAR</v>
      </c>
      <c r="D68" s="151"/>
      <c r="E68" s="151"/>
      <c r="F68" s="151"/>
    </row>
    <row r="69" spans="3:6" ht="15">
      <c r="C69" s="140">
        <f>'DATA MAKLUMAT MURID'!B1:P1</f>
        <v>0</v>
      </c>
      <c r="D69" s="140"/>
      <c r="E69" s="140"/>
      <c r="F69" s="140"/>
    </row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</sheetData>
  <sheetProtection/>
  <mergeCells count="45">
    <mergeCell ref="F31:F33"/>
    <mergeCell ref="C52:E54"/>
    <mergeCell ref="C37:E39"/>
    <mergeCell ref="F34:F36"/>
    <mergeCell ref="F37:F39"/>
    <mergeCell ref="F52:F54"/>
    <mergeCell ref="C46:E48"/>
    <mergeCell ref="C49:E51"/>
    <mergeCell ref="C60:F60"/>
    <mergeCell ref="C61:F61"/>
    <mergeCell ref="G32:H32"/>
    <mergeCell ref="G35:H35"/>
    <mergeCell ref="G38:H38"/>
    <mergeCell ref="G53:H53"/>
    <mergeCell ref="C43:E45"/>
    <mergeCell ref="C1:H1"/>
    <mergeCell ref="C2:H2"/>
    <mergeCell ref="C4:H4"/>
    <mergeCell ref="F25:F27"/>
    <mergeCell ref="C25:E27"/>
    <mergeCell ref="C28:E30"/>
    <mergeCell ref="C22:E24"/>
    <mergeCell ref="C21:E21"/>
    <mergeCell ref="F28:F30"/>
    <mergeCell ref="G23:H23"/>
    <mergeCell ref="F22:F24"/>
    <mergeCell ref="C69:F69"/>
    <mergeCell ref="G47:H47"/>
    <mergeCell ref="G50:H50"/>
    <mergeCell ref="C67:F67"/>
    <mergeCell ref="C40:E42"/>
    <mergeCell ref="C34:E36"/>
    <mergeCell ref="C31:E33"/>
    <mergeCell ref="C68:F68"/>
    <mergeCell ref="C66:F66"/>
    <mergeCell ref="F13:G13"/>
    <mergeCell ref="F40:F42"/>
    <mergeCell ref="F43:F45"/>
    <mergeCell ref="F49:F51"/>
    <mergeCell ref="F46:F48"/>
    <mergeCell ref="G41:H41"/>
    <mergeCell ref="G44:H44"/>
    <mergeCell ref="G26:H26"/>
    <mergeCell ref="G29:H29"/>
    <mergeCell ref="G21:H21"/>
  </mergeCells>
  <printOptions/>
  <pageMargins left="0.69" right="0.7" top="0.59" bottom="0.57" header="0.3" footer="0.3"/>
  <pageSetup orientation="portrait" paperSize="9" scale="5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AW32"/>
  <sheetViews>
    <sheetView zoomScale="75" zoomScaleNormal="75" zoomScaleSheetLayoutView="75" zoomScalePageLayoutView="0" workbookViewId="0" topLeftCell="A1">
      <selection activeCell="AP28" sqref="AP28"/>
    </sheetView>
  </sheetViews>
  <sheetFormatPr defaultColWidth="8.7109375" defaultRowHeight="15"/>
  <cols>
    <col min="1" max="1" width="2.140625" style="0" customWidth="1"/>
    <col min="2" max="2" width="13.00390625" style="0" customWidth="1"/>
    <col min="3" max="3" width="6.7109375" style="0" customWidth="1"/>
    <col min="4" max="4" width="6.28125" style="0" customWidth="1"/>
    <col min="5" max="8" width="6.7109375" style="0" customWidth="1"/>
    <col min="9" max="9" width="3.421875" style="0" customWidth="1"/>
    <col min="10" max="10" width="15.421875" style="0" customWidth="1"/>
    <col min="11" max="16" width="6.7109375" style="0" customWidth="1"/>
    <col min="17" max="17" width="3.140625" style="0" customWidth="1"/>
    <col min="18" max="18" width="13.7109375" style="0" customWidth="1"/>
    <col min="19" max="24" width="6.7109375" style="0" customWidth="1"/>
    <col min="25" max="25" width="3.7109375" style="0" customWidth="1"/>
    <col min="26" max="26" width="13.7109375" style="0" customWidth="1"/>
    <col min="27" max="31" width="6.7109375" style="0" customWidth="1"/>
    <col min="32" max="32" width="8.00390625" style="0" customWidth="1"/>
    <col min="33" max="33" width="3.28125" style="0" customWidth="1"/>
    <col min="34" max="38" width="6.7109375" style="0" customWidth="1"/>
    <col min="39" max="39" width="14.421875" style="0" customWidth="1"/>
    <col min="40" max="45" width="7.7109375" style="0" customWidth="1"/>
    <col min="46" max="50" width="6.7109375" style="0" customWidth="1"/>
  </cols>
  <sheetData>
    <row r="2" spans="2:49" ht="28.5" customHeight="1">
      <c r="B2" s="160" t="s">
        <v>140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R2" s="160" t="s">
        <v>141</v>
      </c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H2" s="159" t="s">
        <v>149</v>
      </c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03"/>
      <c r="AV2" s="103"/>
      <c r="AW2" s="103"/>
    </row>
    <row r="3" spans="2:49" ht="18.75" customHeight="1">
      <c r="B3" s="160" t="s">
        <v>139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R3" s="160" t="s">
        <v>139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03"/>
      <c r="AV3" s="103"/>
      <c r="AW3" s="103"/>
    </row>
    <row r="4" spans="34:49" ht="15" customHeight="1"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03"/>
      <c r="AV4" s="103"/>
      <c r="AW4" s="103"/>
    </row>
    <row r="7" spans="2:32" ht="15">
      <c r="B7" s="45" t="s">
        <v>108</v>
      </c>
      <c r="C7" s="45"/>
      <c r="D7" s="45"/>
      <c r="E7" s="45"/>
      <c r="F7" s="92" t="s">
        <v>107</v>
      </c>
      <c r="H7" s="45">
        <f>SUM(C9:H9)</f>
        <v>0</v>
      </c>
      <c r="R7" t="s">
        <v>113</v>
      </c>
      <c r="W7" s="47" t="s">
        <v>107</v>
      </c>
      <c r="X7" s="45">
        <f>SUM(S9:X9)</f>
        <v>0</v>
      </c>
      <c r="Z7" t="s">
        <v>116</v>
      </c>
      <c r="AE7" s="47" t="s">
        <v>107</v>
      </c>
      <c r="AF7" s="45">
        <f>SUM(AA9:AF9)</f>
        <v>0</v>
      </c>
    </row>
    <row r="8" spans="2:32" ht="30">
      <c r="B8" s="90" t="s">
        <v>130</v>
      </c>
      <c r="C8" s="91" t="s">
        <v>131</v>
      </c>
      <c r="D8" s="91" t="s">
        <v>132</v>
      </c>
      <c r="E8" s="91" t="s">
        <v>133</v>
      </c>
      <c r="F8" s="91" t="s">
        <v>134</v>
      </c>
      <c r="G8" s="91" t="s">
        <v>135</v>
      </c>
      <c r="H8" s="91" t="s">
        <v>136</v>
      </c>
      <c r="J8" t="s">
        <v>109</v>
      </c>
      <c r="O8" s="47" t="s">
        <v>107</v>
      </c>
      <c r="P8" s="45">
        <f>SUM(K10:P10)</f>
        <v>0</v>
      </c>
      <c r="R8" s="89" t="s">
        <v>130</v>
      </c>
      <c r="S8" s="46" t="s">
        <v>131</v>
      </c>
      <c r="T8" s="46" t="s">
        <v>132</v>
      </c>
      <c r="U8" s="46" t="s">
        <v>133</v>
      </c>
      <c r="V8" s="46" t="s">
        <v>134</v>
      </c>
      <c r="W8" s="46" t="s">
        <v>135</v>
      </c>
      <c r="X8" s="46" t="s">
        <v>136</v>
      </c>
      <c r="Z8" s="89" t="s">
        <v>130</v>
      </c>
      <c r="AA8" s="46" t="s">
        <v>131</v>
      </c>
      <c r="AB8" s="46" t="s">
        <v>132</v>
      </c>
      <c r="AC8" s="46" t="s">
        <v>133</v>
      </c>
      <c r="AD8" s="46" t="s">
        <v>134</v>
      </c>
      <c r="AE8" s="46" t="s">
        <v>135</v>
      </c>
      <c r="AF8" s="46" t="s">
        <v>136</v>
      </c>
    </row>
    <row r="9" spans="2:32" ht="30">
      <c r="B9" s="46" t="s">
        <v>138</v>
      </c>
      <c r="C9" s="46">
        <f>COUNTIF('DATA MAKLUMAT MURID'!$E$10:$E$59,1)</f>
        <v>0</v>
      </c>
      <c r="D9" s="46">
        <f>COUNTIF('DATA MAKLUMAT MURID'!$E$10:$E$59,2)</f>
        <v>0</v>
      </c>
      <c r="E9" s="46">
        <f>COUNTIF('DATA MAKLUMAT MURID'!$E$10:$E$59,3)</f>
        <v>0</v>
      </c>
      <c r="F9" s="46">
        <f>COUNTIF('DATA MAKLUMAT MURID'!$E$10:$E$59,4)</f>
        <v>0</v>
      </c>
      <c r="G9" s="46">
        <f>COUNTIF('DATA MAKLUMAT MURID'!$E$10:$E$59,5)</f>
        <v>0</v>
      </c>
      <c r="H9" s="46">
        <f>COUNTIF('DATA MAKLUMAT MURID'!$E$10:$E$59,6)</f>
        <v>0</v>
      </c>
      <c r="J9" s="89" t="s">
        <v>130</v>
      </c>
      <c r="K9" s="46" t="s">
        <v>131</v>
      </c>
      <c r="L9" s="46" t="s">
        <v>132</v>
      </c>
      <c r="M9" s="46" t="s">
        <v>133</v>
      </c>
      <c r="N9" s="46" t="s">
        <v>134</v>
      </c>
      <c r="O9" s="46" t="s">
        <v>135</v>
      </c>
      <c r="P9" s="46" t="s">
        <v>136</v>
      </c>
      <c r="R9" s="46" t="s">
        <v>106</v>
      </c>
      <c r="S9" s="46">
        <f>COUNTIF('DATA MAKLUMAT MURID'!$K$10:$K$59,1)</f>
        <v>0</v>
      </c>
      <c r="T9" s="46">
        <f>COUNTIF('DATA MAKLUMAT MURID'!$K$10:$K$59,2)</f>
        <v>0</v>
      </c>
      <c r="U9" s="46">
        <f>COUNTIF('DATA MAKLUMAT MURID'!$K$10:$K$59,3)</f>
        <v>0</v>
      </c>
      <c r="V9" s="46">
        <f>COUNTIF('DATA MAKLUMAT MURID'!$K$10:$K$59,4)</f>
        <v>0</v>
      </c>
      <c r="W9" s="46">
        <f>COUNTIF('DATA MAKLUMAT MURID'!$K$10:$K$59,5)</f>
        <v>0</v>
      </c>
      <c r="X9" s="46">
        <f>COUNTIF('DATA MAKLUMAT MURID'!$K$10:$K$59,6)</f>
        <v>0</v>
      </c>
      <c r="Z9" s="46" t="s">
        <v>106</v>
      </c>
      <c r="AA9" s="46">
        <f>COUNTIF('DATA MAKLUMAT MURID'!$N$10:$N$59,1)</f>
        <v>0</v>
      </c>
      <c r="AB9" s="46">
        <f>COUNTIF('DATA MAKLUMAT MURID'!$N$10:$N$59,2)</f>
        <v>0</v>
      </c>
      <c r="AC9" s="46">
        <f>COUNTIF('DATA MAKLUMAT MURID'!$N$10:$N$59,3)</f>
        <v>0</v>
      </c>
      <c r="AD9" s="46">
        <f>COUNTIF('DATA MAKLUMAT MURID'!$N$10:$N$59,4)</f>
        <v>0</v>
      </c>
      <c r="AE9" s="46">
        <f>COUNTIF('DATA MAKLUMAT MURID'!$N$10:$N$59,5)</f>
        <v>0</v>
      </c>
      <c r="AF9" s="46">
        <f>COUNTIF('DATA MAKLUMAT MURID'!$N$10:$N$59,6)</f>
        <v>0</v>
      </c>
    </row>
    <row r="10" spans="10:45" ht="15">
      <c r="J10" s="46" t="s">
        <v>106</v>
      </c>
      <c r="K10" s="46">
        <f>COUNTIF('DATA MAKLUMAT MURID'!$H$10:$H$59,1)</f>
        <v>0</v>
      </c>
      <c r="L10" s="46">
        <f>COUNTIF('DATA MAKLUMAT MURID'!$H$10:$H$59,2)</f>
        <v>0</v>
      </c>
      <c r="M10" s="46">
        <f>COUNTIF('DATA MAKLUMAT MURID'!$H$10:$H$59,3)</f>
        <v>0</v>
      </c>
      <c r="N10" s="46">
        <f>COUNTIF('DATA MAKLUMAT MURID'!$H$10:$H$59,4)</f>
        <v>0</v>
      </c>
      <c r="O10" s="46">
        <f>COUNTIF('DATA MAKLUMAT MURID'!$H$10:$H$59,5)</f>
        <v>0</v>
      </c>
      <c r="P10" s="46">
        <f>COUNTIF('DATA MAKLUMAT MURID'!$H$10:$H$59,6)</f>
        <v>0</v>
      </c>
      <c r="AM10" t="s">
        <v>142</v>
      </c>
      <c r="AR10" s="47" t="s">
        <v>107</v>
      </c>
      <c r="AS10" s="45">
        <f>SUM(AN12:AS12)</f>
        <v>0</v>
      </c>
    </row>
    <row r="11" spans="39:45" ht="15">
      <c r="AM11" s="90" t="s">
        <v>1</v>
      </c>
      <c r="AN11" s="46" t="s">
        <v>143</v>
      </c>
      <c r="AO11" s="46" t="s">
        <v>144</v>
      </c>
      <c r="AP11" s="46" t="s">
        <v>145</v>
      </c>
      <c r="AQ11" s="46" t="s">
        <v>146</v>
      </c>
      <c r="AR11" s="46" t="s">
        <v>147</v>
      </c>
      <c r="AS11" s="46" t="s">
        <v>148</v>
      </c>
    </row>
    <row r="12" spans="39:45" ht="15">
      <c r="AM12" s="46" t="s">
        <v>106</v>
      </c>
      <c r="AN12" s="46">
        <f>COUNTIF('DATA MAKLUMAT MURID'!$P$10:$P$59,1)</f>
        <v>0</v>
      </c>
      <c r="AO12" s="46">
        <f>COUNTIF('DATA MAKLUMAT MURID'!$P$10:$P$59,2)</f>
        <v>0</v>
      </c>
      <c r="AP12" s="46">
        <f>COUNTIF('DATA MAKLUMAT MURID'!$P$10:$P$59,3)</f>
        <v>0</v>
      </c>
      <c r="AQ12" s="46">
        <f>COUNTIF('DATA MAKLUMAT MURID'!$P$10:$P$59,4)</f>
        <v>0</v>
      </c>
      <c r="AR12" s="46">
        <f>COUNTIF('DATA MAKLUMAT MURID'!$P$10:$P$59,5)</f>
        <v>0</v>
      </c>
      <c r="AS12" s="46">
        <f>COUNTIF('DATA MAKLUMAT MURID'!$P$10:$P$59,6)</f>
        <v>0</v>
      </c>
    </row>
    <row r="19" spans="10:32" ht="15">
      <c r="J19" t="s">
        <v>111</v>
      </c>
      <c r="O19" s="47" t="s">
        <v>107</v>
      </c>
      <c r="P19" s="45">
        <f>SUM(K21:P21)</f>
        <v>0</v>
      </c>
      <c r="R19" t="s">
        <v>114</v>
      </c>
      <c r="W19" s="47" t="s">
        <v>107</v>
      </c>
      <c r="X19" s="45">
        <f>SUM(S21:X21)</f>
        <v>0</v>
      </c>
      <c r="Z19" t="s">
        <v>117</v>
      </c>
      <c r="AE19" s="47" t="s">
        <v>107</v>
      </c>
      <c r="AF19" s="45">
        <f>SUM(AA21:AF21)</f>
        <v>0</v>
      </c>
    </row>
    <row r="20" spans="2:32" ht="30">
      <c r="B20" s="89" t="s">
        <v>130</v>
      </c>
      <c r="C20" s="46" t="s">
        <v>131</v>
      </c>
      <c r="D20" s="46" t="s">
        <v>132</v>
      </c>
      <c r="E20" s="46" t="s">
        <v>133</v>
      </c>
      <c r="F20" s="46" t="s">
        <v>134</v>
      </c>
      <c r="G20" s="46" t="s">
        <v>135</v>
      </c>
      <c r="H20" s="46" t="s">
        <v>136</v>
      </c>
      <c r="J20" s="89" t="s">
        <v>130</v>
      </c>
      <c r="K20" s="46" t="s">
        <v>131</v>
      </c>
      <c r="L20" s="46" t="s">
        <v>132</v>
      </c>
      <c r="M20" s="46" t="s">
        <v>133</v>
      </c>
      <c r="N20" s="46" t="s">
        <v>134</v>
      </c>
      <c r="O20" s="46" t="s">
        <v>135</v>
      </c>
      <c r="P20" s="46" t="s">
        <v>136</v>
      </c>
      <c r="R20" s="89" t="s">
        <v>130</v>
      </c>
      <c r="S20" s="46" t="s">
        <v>131</v>
      </c>
      <c r="T20" s="46" t="s">
        <v>132</v>
      </c>
      <c r="U20" s="46" t="s">
        <v>133</v>
      </c>
      <c r="V20" s="46" t="s">
        <v>134</v>
      </c>
      <c r="W20" s="46" t="s">
        <v>135</v>
      </c>
      <c r="X20" s="46" t="s">
        <v>136</v>
      </c>
      <c r="Z20" s="89" t="s">
        <v>130</v>
      </c>
      <c r="AA20" s="46" t="s">
        <v>131</v>
      </c>
      <c r="AB20" s="46" t="s">
        <v>132</v>
      </c>
      <c r="AC20" s="46" t="s">
        <v>133</v>
      </c>
      <c r="AD20" s="46" t="s">
        <v>134</v>
      </c>
      <c r="AE20" s="46" t="s">
        <v>135</v>
      </c>
      <c r="AF20" s="46" t="s">
        <v>136</v>
      </c>
    </row>
    <row r="21" spans="2:32" ht="15">
      <c r="B21" s="46" t="s">
        <v>137</v>
      </c>
      <c r="C21" s="46">
        <f>COUNTIF('DATA MAKLUMAT MURID'!$F$10:$F$59,1)</f>
        <v>0</v>
      </c>
      <c r="D21" s="46">
        <f>COUNTIF('DATA MAKLUMAT MURID'!$F$10:$F$59,2)</f>
        <v>0</v>
      </c>
      <c r="E21" s="46">
        <f>COUNTIF('DATA MAKLUMAT MURID'!$F$10:$F$59,3)</f>
        <v>0</v>
      </c>
      <c r="F21" s="46">
        <f>COUNTIF('DATA MAKLUMAT MURID'!$F$10:$F$59,4)</f>
        <v>0</v>
      </c>
      <c r="G21" s="46">
        <f>COUNTIF('DATA MAKLUMAT MURID'!$F$10:$F$59,5)</f>
        <v>0</v>
      </c>
      <c r="H21" s="46">
        <f>COUNTIF('DATA MAKLUMAT MURID'!$F$10:$F$59,6)</f>
        <v>0</v>
      </c>
      <c r="J21" s="46" t="s">
        <v>106</v>
      </c>
      <c r="K21" s="46">
        <f>COUNTIF('DATA MAKLUMAT MURID'!$I$10:$I$59,1)</f>
        <v>0</v>
      </c>
      <c r="L21" s="46">
        <f>COUNTIF('DATA MAKLUMAT MURID'!$I$10:$I$59,2)</f>
        <v>0</v>
      </c>
      <c r="M21" s="46">
        <f>COUNTIF('DATA MAKLUMAT MURID'!$I$10:$I$59,3)</f>
        <v>0</v>
      </c>
      <c r="N21" s="46">
        <f>COUNTIF('DATA MAKLUMAT MURID'!$I$10:$I$59,4)</f>
        <v>0</v>
      </c>
      <c r="O21" s="46">
        <f>COUNTIF('DATA MAKLUMAT MURID'!$I$10:$I$59,5)</f>
        <v>0</v>
      </c>
      <c r="P21" s="46">
        <f>COUNTIF('DATA MAKLUMAT MURID'!$I$10:$I$59,6)</f>
        <v>0</v>
      </c>
      <c r="R21" s="46" t="s">
        <v>106</v>
      </c>
      <c r="S21" s="46">
        <f>COUNTIF('DATA MAKLUMAT MURID'!$L$10:$L$59,1)</f>
        <v>0</v>
      </c>
      <c r="T21" s="46">
        <f>COUNTIF('DATA MAKLUMAT MURID'!$L$10:$L$59,2)</f>
        <v>0</v>
      </c>
      <c r="U21" s="46">
        <f>COUNTIF('DATA MAKLUMAT MURID'!$L$10:$L$59,3)</f>
        <v>0</v>
      </c>
      <c r="V21" s="46">
        <f>COUNTIF('DATA MAKLUMAT MURID'!$L$10:$L$59,4)</f>
        <v>0</v>
      </c>
      <c r="W21" s="46">
        <f>COUNTIF('DATA MAKLUMAT MURID'!$L$10:$L$59,5)</f>
        <v>0</v>
      </c>
      <c r="X21" s="46">
        <f>COUNTIF('DATA MAKLUMAT MURID'!$L$10:$L$59,6)</f>
        <v>0</v>
      </c>
      <c r="Z21" s="46" t="s">
        <v>106</v>
      </c>
      <c r="AA21" s="46">
        <f>COUNTIF('DATA MAKLUMAT MURID'!$O$10:$O$59,1)</f>
        <v>0</v>
      </c>
      <c r="AB21" s="46">
        <f>COUNTIF('DATA MAKLUMAT MURID'!$O$10:$O$59,2)</f>
        <v>0</v>
      </c>
      <c r="AC21" s="46">
        <f>COUNTIF('DATA MAKLUMAT MURID'!$O$10:$O$59,3)</f>
        <v>0</v>
      </c>
      <c r="AD21" s="46">
        <f>COUNTIF('DATA MAKLUMAT MURID'!$O$10:$O$59,4)</f>
        <v>0</v>
      </c>
      <c r="AE21" s="46">
        <f>COUNTIF('DATA MAKLUMAT MURID'!$O$10:$O$59,5)</f>
        <v>0</v>
      </c>
      <c r="AF21" s="46">
        <f>COUNTIF('DATA MAKLUMAT MURID'!$O$10:$O$59,6)</f>
        <v>0</v>
      </c>
    </row>
    <row r="30" spans="2:24" ht="15">
      <c r="B30" t="s">
        <v>110</v>
      </c>
      <c r="G30" s="47" t="s">
        <v>107</v>
      </c>
      <c r="H30" s="45">
        <f>SUM(C32:H32)</f>
        <v>0</v>
      </c>
      <c r="J30" t="s">
        <v>112</v>
      </c>
      <c r="O30" s="47" t="s">
        <v>107</v>
      </c>
      <c r="P30" s="45">
        <f>SUM(K32:P32)</f>
        <v>0</v>
      </c>
      <c r="R30" t="s">
        <v>115</v>
      </c>
      <c r="W30" s="47" t="s">
        <v>107</v>
      </c>
      <c r="X30" s="45">
        <f>SUM(S32:X32)</f>
        <v>0</v>
      </c>
    </row>
    <row r="31" spans="2:24" ht="30">
      <c r="B31" s="89" t="s">
        <v>130</v>
      </c>
      <c r="C31" s="46" t="s">
        <v>131</v>
      </c>
      <c r="D31" s="46" t="s">
        <v>132</v>
      </c>
      <c r="E31" s="46" t="s">
        <v>133</v>
      </c>
      <c r="F31" s="46" t="s">
        <v>134</v>
      </c>
      <c r="G31" s="46" t="s">
        <v>135</v>
      </c>
      <c r="H31" s="46" t="s">
        <v>136</v>
      </c>
      <c r="J31" s="89" t="s">
        <v>130</v>
      </c>
      <c r="K31" s="46" t="s">
        <v>131</v>
      </c>
      <c r="L31" s="46" t="s">
        <v>132</v>
      </c>
      <c r="M31" s="46" t="s">
        <v>133</v>
      </c>
      <c r="N31" s="46" t="s">
        <v>134</v>
      </c>
      <c r="O31" s="46" t="s">
        <v>135</v>
      </c>
      <c r="P31" s="46" t="s">
        <v>136</v>
      </c>
      <c r="R31" s="89" t="s">
        <v>130</v>
      </c>
      <c r="S31" s="46" t="s">
        <v>131</v>
      </c>
      <c r="T31" s="46" t="s">
        <v>132</v>
      </c>
      <c r="U31" s="46" t="s">
        <v>133</v>
      </c>
      <c r="V31" s="46" t="s">
        <v>134</v>
      </c>
      <c r="W31" s="46" t="s">
        <v>135</v>
      </c>
      <c r="X31" s="46" t="s">
        <v>136</v>
      </c>
    </row>
    <row r="32" spans="2:24" ht="15">
      <c r="B32" s="46" t="s">
        <v>106</v>
      </c>
      <c r="C32" s="46">
        <f>COUNTIF('DATA MAKLUMAT MURID'!$G$10:$G$59,1)</f>
        <v>0</v>
      </c>
      <c r="D32" s="46">
        <f>COUNTIF('DATA MAKLUMAT MURID'!$G$10:$G$59,2)</f>
        <v>0</v>
      </c>
      <c r="E32" s="46">
        <f>COUNTIF('DATA MAKLUMAT MURID'!$G$10:$G$59,3)</f>
        <v>0</v>
      </c>
      <c r="F32" s="46">
        <f>COUNTIF('DATA MAKLUMAT MURID'!$G$10:$G$59,4)</f>
        <v>0</v>
      </c>
      <c r="G32" s="46">
        <f>COUNTIF('DATA MAKLUMAT MURID'!$G$10:$G$59,5)</f>
        <v>0</v>
      </c>
      <c r="H32" s="46">
        <f>COUNTIF('DATA MAKLUMAT MURID'!$G$10:$G$59,6)</f>
        <v>0</v>
      </c>
      <c r="J32" s="46" t="s">
        <v>106</v>
      </c>
      <c r="K32" s="46">
        <f>COUNTIF('DATA MAKLUMAT MURID'!$J$10:$J$59,1)</f>
        <v>0</v>
      </c>
      <c r="L32" s="46">
        <f>COUNTIF('DATA MAKLUMAT MURID'!$J$10:$J$59,2)</f>
        <v>0</v>
      </c>
      <c r="M32" s="46">
        <f>COUNTIF('DATA MAKLUMAT MURID'!$J$10:$J$59,3)</f>
        <v>0</v>
      </c>
      <c r="N32" s="46">
        <f>COUNTIF('DATA MAKLUMAT MURID'!$J$10:$J$59,4)</f>
        <v>0</v>
      </c>
      <c r="O32" s="46">
        <f>COUNTIF('DATA MAKLUMAT MURID'!$J$10:$J$59,5)</f>
        <v>0</v>
      </c>
      <c r="P32" s="46">
        <f>COUNTIF('DATA MAKLUMAT MURID'!$J$10:$J$59,6)</f>
        <v>0</v>
      </c>
      <c r="R32" s="46" t="s">
        <v>106</v>
      </c>
      <c r="S32" s="46">
        <f>COUNTIF('DATA MAKLUMAT MURID'!$M$10:$M$59,1)</f>
        <v>0</v>
      </c>
      <c r="T32" s="46">
        <f>COUNTIF('DATA MAKLUMAT MURID'!$M$10:$M$59,2)</f>
        <v>0</v>
      </c>
      <c r="U32" s="46">
        <f>COUNTIF('DATA MAKLUMAT MURID'!$M$10:$M$59,3)</f>
        <v>0</v>
      </c>
      <c r="V32" s="46">
        <f>COUNTIF('DATA MAKLUMAT MURID'!$M$10:$M$59,4)</f>
        <v>0</v>
      </c>
      <c r="W32" s="46">
        <f>COUNTIF('DATA MAKLUMAT MURID'!$M$10:$M$59,5)</f>
        <v>0</v>
      </c>
      <c r="X32" s="46">
        <f>COUNTIF('DATA MAKLUMAT MURID'!$M$10:$M$59,6)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H2:AT4"/>
    <mergeCell ref="B2:O2"/>
    <mergeCell ref="B3:O3"/>
    <mergeCell ref="R2:AF2"/>
    <mergeCell ref="R3:AF3"/>
  </mergeCells>
  <printOptions/>
  <pageMargins left="0.76" right="0.7" top="0.75" bottom="0.75" header="0.3" footer="0.3"/>
  <pageSetup horizontalDpi="600" verticalDpi="600" orientation="portrait" paperSize="9" scale="75"/>
  <colBreaks count="2" manualBreakCount="2">
    <brk id="16" max="38" man="1"/>
    <brk id="32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NORIZZATI</cp:lastModifiedBy>
  <cp:lastPrinted>2013-08-13T07:28:00Z</cp:lastPrinted>
  <dcterms:created xsi:type="dcterms:W3CDTF">2013-07-10T02:44:08Z</dcterms:created>
  <dcterms:modified xsi:type="dcterms:W3CDTF">2014-05-26T02:29:01Z</dcterms:modified>
  <cp:category/>
  <cp:version/>
  <cp:contentType/>
  <cp:contentStatus/>
</cp:coreProperties>
</file>